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125" yWindow="1125" windowWidth="19440" windowHeight="14145"/>
  </bookViews>
  <sheets>
    <sheet name="новый перечень" sheetId="3" r:id="rId1"/>
  </sheets>
  <definedNames>
    <definedName name="_xlnm._FilterDatabase" localSheetId="0" hidden="1">'новый перечень'!$B$7:$K$49</definedName>
    <definedName name="_xlnm.Print_Titles" localSheetId="0">'новый перечень'!$6:$7</definedName>
    <definedName name="_xlnm.Print_Area" localSheetId="0">'новый перечень'!$A$1:$M$110</definedName>
  </definedNames>
  <calcPr calcId="145621"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65" i="3" l="1"/>
  <c r="E103" i="3"/>
  <c r="E38" i="3"/>
  <c r="E32" i="3"/>
  <c r="E89" i="3"/>
  <c r="E73" i="3"/>
  <c r="E65" i="3"/>
  <c r="E60" i="3"/>
  <c r="E54" i="3"/>
  <c r="E49" i="3"/>
  <c r="E43" i="3"/>
  <c r="E97" i="3" l="1"/>
  <c r="E84" i="3"/>
  <c r="E78" i="3"/>
  <c r="L103" i="3" l="1"/>
  <c r="L97" i="3"/>
  <c r="L89" i="3"/>
  <c r="L84" i="3"/>
  <c r="L78" i="3"/>
  <c r="L73" i="3"/>
  <c r="L60" i="3"/>
  <c r="L54" i="3"/>
  <c r="L49" i="3"/>
  <c r="L43" i="3"/>
  <c r="L38" i="3"/>
  <c r="L32" i="3"/>
  <c r="L26" i="3"/>
  <c r="E26" i="3"/>
  <c r="E104" i="3" s="1"/>
  <c r="L21" i="3"/>
  <c r="L13" i="3"/>
  <c r="L104" i="3" l="1"/>
</calcChain>
</file>

<file path=xl/sharedStrings.xml><?xml version="1.0" encoding="utf-8"?>
<sst xmlns="http://schemas.openxmlformats.org/spreadsheetml/2006/main" count="551" uniqueCount="371">
  <si>
    <t>Наименование объекта</t>
  </si>
  <si>
    <t>Описание границ реконструкции</t>
  </si>
  <si>
    <t>Наружный диаметр трубопроводов</t>
  </si>
  <si>
    <t>Протяженность т/с</t>
  </si>
  <si>
    <t>Инвентарный номер</t>
  </si>
  <si>
    <t>Год ввода в эксплуатацию</t>
  </si>
  <si>
    <t>Способ прокладки</t>
  </si>
  <si>
    <t>Обоснование для проведения работ</t>
  </si>
  <si>
    <t>Планируемые работы</t>
  </si>
  <si>
    <t>Район города Череповца, номер регистрации в Едином государственном реестре</t>
  </si>
  <si>
    <t>Расчетный объем инвестиций, тыс. руб. с НДС</t>
  </si>
  <si>
    <t>Примечание</t>
  </si>
  <si>
    <t>2018 год</t>
  </si>
  <si>
    <t>Ду400 мм</t>
  </si>
  <si>
    <r>
      <t xml:space="preserve">675 м.п.
</t>
    </r>
    <r>
      <rPr>
        <b/>
        <sz val="10"/>
        <rFont val="Times New Roman"/>
        <family val="1"/>
        <charset val="204"/>
      </rPr>
      <t>Протяженность: 0,675 км</t>
    </r>
  </si>
  <si>
    <t>В непроходном канале, в ППУ изоляции с системой ОДК, в двухтрубном исполнении</t>
  </si>
  <si>
    <t>Заключение ЛДиНК</t>
  </si>
  <si>
    <t>Разработка проектно-сметной документации по модернизации (реконструкции) т/с, замена трубопровода с увеличением диаметра на Ду500 мм., ремонт и замена лотков, ремонт тепловых камер с заменой плит перекрытий ТК (за исключением ТК-12А), восстановление дренажей</t>
  </si>
  <si>
    <t>Заягорбский район, номер регистрации № 35-35-21/089/2013-422</t>
  </si>
  <si>
    <t>Ду500 мм 
Ду200 мм 
Ду100 мм
 Ду80 мм</t>
  </si>
  <si>
    <r>
      <t xml:space="preserve">411 м.п.
19 м.п.
33 м.п.
48 м.п.
</t>
    </r>
    <r>
      <rPr>
        <b/>
        <sz val="10"/>
        <rFont val="Times New Roman"/>
        <family val="1"/>
        <charset val="204"/>
      </rPr>
      <t>Протяженность: 0,511 км</t>
    </r>
  </si>
  <si>
    <t>30663, 31561, 30729, 30731, 30699, 30726, 30824, 30663</t>
  </si>
  <si>
    <t>1979, 1980, 1981</t>
  </si>
  <si>
    <t>Разработка проектно-сметной документации по модернизации (реконструкции) т/с, замена трубопровода, ремонт лотков, замена плит перекрытий ТК (кроме ТК-4 и ТК-9); ремонт тепловых камер, восстановление дренажей</t>
  </si>
  <si>
    <t xml:space="preserve">Индустриальный район, номер регистрации 
№ 35-35-21/007/2014-552
</t>
  </si>
  <si>
    <t>Ду500 мм
Ду400 мм</t>
  </si>
  <si>
    <r>
      <t>36 м.п.
339 м.п.</t>
    </r>
    <r>
      <rPr>
        <b/>
        <sz val="10"/>
        <rFont val="Times New Roman"/>
        <family val="1"/>
        <charset val="204"/>
      </rPr>
      <t xml:space="preserve">
Протяженность: 0,375 км</t>
    </r>
  </si>
  <si>
    <t>30664, 30187</t>
  </si>
  <si>
    <t>1969, 1987</t>
  </si>
  <si>
    <t>Разработка проектно-сметной документации по модернизации (реконструкции) т/с, замена трубопровода от ТК-13 до ТК-16 с Ду400 мм на Ду500 мм; от ТК-16’ до ТК-17 с Ду500 мм на Ду600 мм, замена лотков, плит перекрытий; ремонт тепловых камер, восстановление дренажей. Замена участков т/с под проезжей частью внутриквартальных т/с от магистральных</t>
  </si>
  <si>
    <t>Ду400 мм
Ду300 мм</t>
  </si>
  <si>
    <r>
      <rPr>
        <sz val="10"/>
        <rFont val="Times New Roman"/>
        <family val="1"/>
        <charset val="204"/>
      </rPr>
      <t>221 м.п.
235 м.п.</t>
    </r>
    <r>
      <rPr>
        <b/>
        <sz val="10"/>
        <rFont val="Times New Roman"/>
        <family val="1"/>
        <charset val="204"/>
      </rPr>
      <t xml:space="preserve">
Протяженность: 0,456 км</t>
    </r>
  </si>
  <si>
    <t>30338, 30326, 30415, 30413, 30576</t>
  </si>
  <si>
    <t>Разработка проектно-сметной документации по модернизации (реконструкции) т/с, замена трубопровода от ТК-12 до ТК-14А с Ду300 мм на Ду400 мм; замена лотков, плит перекрытий; ремонт тепловых камер, восстановления дренажей. Замена участков т/с под проезжей частью внутриквартальных т/с от магистральных</t>
  </si>
  <si>
    <t xml:space="preserve">Заягорбский   район, номер регистрации № 35-35-21/089/2013-422
</t>
  </si>
  <si>
    <t>2019 год</t>
  </si>
  <si>
    <t xml:space="preserve">Ду900 мм
Ду200 мм
</t>
  </si>
  <si>
    <r>
      <rPr>
        <sz val="10"/>
        <rFont val="Times New Roman"/>
        <family val="1"/>
        <charset val="204"/>
      </rPr>
      <t>200 м.п.
10 м.п.</t>
    </r>
    <r>
      <rPr>
        <b/>
        <sz val="10"/>
        <rFont val="Times New Roman"/>
        <family val="1"/>
        <charset val="204"/>
      </rPr>
      <t xml:space="preserve">
Протяженность:0,21 км</t>
    </r>
  </si>
  <si>
    <t>Разработка проектно-сметной документации по модернизации (реконструкции) т/с, замена трубопровода, ремонт тепловых камер,  восстановление дренажей (УТ 1 l – 200 м), замена лотков, ремонт ТК и с заменой перекрытия</t>
  </si>
  <si>
    <t>Зашекснинский район, номер регистрации № 35-35-21/089/2013-423</t>
  </si>
  <si>
    <t xml:space="preserve">Ду700 мм
Ду600 мм
</t>
  </si>
  <si>
    <r>
      <t xml:space="preserve">221 м.п.
210 м.п.
</t>
    </r>
    <r>
      <rPr>
        <b/>
        <sz val="10"/>
        <rFont val="Times New Roman"/>
        <family val="1"/>
        <charset val="204"/>
      </rPr>
      <t>Протяженность: 0,431 км</t>
    </r>
  </si>
  <si>
    <t>31086
31085
31014
31075
31117
30969</t>
  </si>
  <si>
    <t>Разработка проектно-сметной документации по модернизации (ре-конструкции) т/с,  за-мена трубопроводов с ремонтом сопутству-ющих дренажей, заме-на лотков, плит пере-крытий, ремонт тепло-вых камер (кроме участка в границе ка-меры К-13 по ул. Ле-нина)</t>
  </si>
  <si>
    <t>Индустриальный район, номер регистрации № 35-35-21/007/2014-552</t>
  </si>
  <si>
    <r>
      <t xml:space="preserve">1122 м.п.
</t>
    </r>
    <r>
      <rPr>
        <b/>
        <sz val="10"/>
        <rFont val="Times New Roman"/>
        <family val="1"/>
        <charset val="204"/>
      </rPr>
      <t>Протяженность: 1,122 км</t>
    </r>
  </si>
  <si>
    <t>31141
31135
31084
31068
30104</t>
  </si>
  <si>
    <t>1955, 1976, 1982, 1986</t>
  </si>
  <si>
    <t>Разработка проектно-сметной документации по модернизации (реконструкции) т/с, замена трубопровода, ремонт лотков, замена плит перекрытий ТК, восстановление дренажей</t>
  </si>
  <si>
    <t xml:space="preserve">Индустриаль-ный район, номер реги-страции 
№ 35-35-21/007/2014-552
</t>
  </si>
  <si>
    <t>Ду200 мм
Ду150 мм</t>
  </si>
  <si>
    <r>
      <t xml:space="preserve">665 м.п.
68 м.п.
</t>
    </r>
    <r>
      <rPr>
        <b/>
        <sz val="10"/>
        <rFont val="Times New Roman"/>
        <family val="1"/>
        <charset val="204"/>
      </rPr>
      <t>Протяженность: 0,733 км</t>
    </r>
  </si>
  <si>
    <t>Разработка проектно-сметной документации по модернизации (реконструкции) т/с, замена трубопровода, ремонт тепловых камер, восстановление дренажей</t>
  </si>
  <si>
    <t>Заягорбский   район, номер регистрации № 35-35-21/089/2013-422</t>
  </si>
  <si>
    <t xml:space="preserve">Ду900 мм
Ду300 мм
Ду200 мм
Ду50 мм
</t>
  </si>
  <si>
    <r>
      <t xml:space="preserve">80 м.п.
2 м.п.
14 м.п.
4 м.п.
</t>
    </r>
    <r>
      <rPr>
        <b/>
        <sz val="10"/>
        <rFont val="Times New Roman"/>
        <family val="1"/>
        <charset val="204"/>
      </rPr>
      <t>Протяженность: 0,100 км</t>
    </r>
  </si>
  <si>
    <t>31159
31200
310013</t>
  </si>
  <si>
    <t>Разработка проектно-сметной документации по модернизации (реконструкции) т/с,  замена трубопровода, ремонт тепловых камер,  восстановления сопутствующего дренажа, замена лотков, ремонт ТК и с заменой перекрытия, замена запорной арматуры: Ду900-2 шт. Ду200-2 шт. Ду300-2 шт. Ду50-2 шт.</t>
  </si>
  <si>
    <t xml:space="preserve">Зашекснин-ский район, номер реги-страции 
№ 35-35-21/089/2013-423
</t>
  </si>
  <si>
    <t>Ду400 мм
Ду250 мм</t>
  </si>
  <si>
    <r>
      <t xml:space="preserve">147 м.п.
25 м.п.
</t>
    </r>
    <r>
      <rPr>
        <b/>
        <sz val="10"/>
        <rFont val="Times New Roman"/>
        <family val="1"/>
        <charset val="204"/>
      </rPr>
      <t>Протяженность: 0,172 км</t>
    </r>
  </si>
  <si>
    <t>31132
31253</t>
  </si>
  <si>
    <t>Разработка проектно-сметной документации по модернизации (реконструкции) т/с, замена трубопровода с увеличением диаметра на Ду500 мм., ремонт и замена лотков, ремонт тепловых камер с заменой плит перекрытий ТК, восстановление дренажей</t>
  </si>
  <si>
    <t>2020 год</t>
  </si>
  <si>
    <t xml:space="preserve">Ду500 мм
Ду200 мм
Ду200 мм
Ду150 мм
Ду150 мм
Ду80 мм
Ду80 мм
Ду80 мм
</t>
  </si>
  <si>
    <r>
      <rPr>
        <sz val="10"/>
        <rFont val="Times New Roman"/>
        <family val="1"/>
        <charset val="204"/>
      </rPr>
      <t>394 м.п.
45 м.п.
19 м.п.
31 м.п.
17 м.п.
21 м.п.
21 м.п.
17 м.п.</t>
    </r>
    <r>
      <rPr>
        <b/>
        <sz val="10"/>
        <rFont val="Times New Roman"/>
        <family val="1"/>
        <charset val="204"/>
      </rPr>
      <t xml:space="preserve">
Протяженность: 0,565 км</t>
    </r>
  </si>
  <si>
    <t>31065, 31603, 31821</t>
  </si>
  <si>
    <t>1982, 1983, 2000</t>
  </si>
  <si>
    <t>Разработка проектно-сметной документации по модернизации (реконструкции) т/с,  замена трубопровода, ремонт тепловых камер, восстановления дренажей.</t>
  </si>
  <si>
    <t>1999, 2000</t>
  </si>
  <si>
    <t>Разработка проектно-сметной документации по модернизации (реконструкции) т/с, замена трубопровода, ремонт лотков, ремонт тепловых камер, восстановления дренажей. Необходимость уменьшения диаметра трубопровода на участке тепловой сети УТ-2 по ул. Чайковского - УТ-2 маг. Север-Центр с Ду500 мм до Ду300 мм определить проектом с учетом результатов гидравлического расчета.</t>
  </si>
  <si>
    <t>Северный район, номер регистрации №35-35-21/089/2013-211</t>
  </si>
  <si>
    <t>30205, 30500, 30605, 30608, 30663, 30696, 30896, 30612</t>
  </si>
  <si>
    <t>1966, 1978, 1982, 1983, 1984</t>
  </si>
  <si>
    <t xml:space="preserve">Разработка проектно-сметной документации по модернизации (реконструкции) т/с, замена трубопровода, замена лотков, плит перекрытий; ремонт тепловых камер, восстановления дренажей. </t>
  </si>
  <si>
    <t>Итого:</t>
  </si>
  <si>
    <t>2021 год</t>
  </si>
  <si>
    <t>Ду400 мм
Ду300 мм
Ду250 мм
Ду250 мм
Ду150 мм
Ду125 мм
Ду125 мм</t>
  </si>
  <si>
    <t>1966, 1977, 1981, 1988, 1994, 1999</t>
  </si>
  <si>
    <t>Был включен частично в 2021г., 2030 г., 2033 г.</t>
  </si>
  <si>
    <t>Ду500 мм
Ду300 мм</t>
  </si>
  <si>
    <t>30577, 30538</t>
  </si>
  <si>
    <t>1974, 1978, 1986</t>
  </si>
  <si>
    <t>Ду900 мм</t>
  </si>
  <si>
    <t>Включен дополнительно</t>
  </si>
  <si>
    <t>2022 год</t>
  </si>
  <si>
    <t>Ду800 мм</t>
  </si>
  <si>
    <r>
      <t xml:space="preserve">169 м.п.
</t>
    </r>
    <r>
      <rPr>
        <b/>
        <sz val="10"/>
        <rFont val="Times New Roman"/>
        <family val="1"/>
        <charset val="204"/>
      </rPr>
      <t>Протяженность: 0,169 км</t>
    </r>
  </si>
  <si>
    <t>Ду500 мм
Ду200 мм
Ду125 мм
Ду100 мм</t>
  </si>
  <si>
    <t xml:space="preserve">30313, 31079, 31088, 31111 </t>
  </si>
  <si>
    <t>1965, 1973, 1977, 1978, 1981</t>
  </si>
  <si>
    <t>Ду300 мм
Ду250 мм
Ду150 мм
Ду100 мм</t>
  </si>
  <si>
    <t>30617, 30623, 30661, 30715, 30724, 31244, 31529</t>
  </si>
  <si>
    <t>1980, 1982, 1983, 1984</t>
  </si>
  <si>
    <t>Был включен частично в 2029г., 2032 г.</t>
  </si>
  <si>
    <t>Ду500 мм
Ду500 мм
Ду250 мм
Ду150 мм
Ду125 мм
Ду100 мм</t>
  </si>
  <si>
    <t>30853, 30826, 30815, 30192, 30189</t>
  </si>
  <si>
    <t>1968, 1970, 1988, 1990</t>
  </si>
  <si>
    <t xml:space="preserve">Был включен в 2023г., 2033 г. </t>
  </si>
  <si>
    <t>2023 год</t>
  </si>
  <si>
    <t>Ду300 мм
Ду300 мм
Ду200 мм
Ду125 мм
Ду100 мм
Ду80 мм
Ду70 мм
Ду50 мм
Ду50 мм</t>
  </si>
  <si>
    <t>1968, 1970, 1979, 1986, 1987, 1988, 1989, 1990, 1994, 1996</t>
  </si>
  <si>
    <t>2024 год</t>
  </si>
  <si>
    <t>Ду300 мм
Ду250 мм
Ду125 мм</t>
  </si>
  <si>
    <t>31494, 31649, 30673</t>
  </si>
  <si>
    <t>1983, 1990, 1997</t>
  </si>
  <si>
    <t>Был включен частично в     2022 г.</t>
  </si>
  <si>
    <t>1985, 1986, 1987</t>
  </si>
  <si>
    <t>2025 год</t>
  </si>
  <si>
    <t>1977, 1978, 1979, 1981</t>
  </si>
  <si>
    <t>Разработка проектно-сметной документации по модернизации (реконструкции) т/с,  замена трубопровода, ремонт тепловых камер, восстановления дренажей. На участках от К1-Роддом/23 до В(С)-К.Белова40/23 предусмотреть увеличение диаметра Ду150 мм.</t>
  </si>
  <si>
    <t>Индустриальный район, номер регистрации 
№ 35-35-21/007/2014-552</t>
  </si>
  <si>
    <t>2026 год</t>
  </si>
  <si>
    <t>1979, 1985</t>
  </si>
  <si>
    <t>1973, 1974, 1975, 1977</t>
  </si>
  <si>
    <t>Разработка проектно-сметной документации по модернизации (реконструкции) т/с,  замена трубопровода, ремонт тепловых камер, восстановления дренажей. На участках т/с от К-Юбил17/22 до ТК-18/Белова предусмотреть увеличение диаметра на Ду200 мм.</t>
  </si>
  <si>
    <t>2027 год</t>
  </si>
  <si>
    <t>1977, 1979</t>
  </si>
  <si>
    <t>31073, 31076, 31086, 31087</t>
  </si>
  <si>
    <t>1961, 1963, 1971, 1972</t>
  </si>
  <si>
    <t>Был часточно включен в 2021, 2030,3033 гг.</t>
  </si>
  <si>
    <t>2028 год</t>
  </si>
  <si>
    <t>1971, 1990, 1995</t>
  </si>
  <si>
    <t>Ду250 мм
Ду300 мм</t>
  </si>
  <si>
    <r>
      <t xml:space="preserve">540 м.п.
138 м.п.
</t>
    </r>
    <r>
      <rPr>
        <b/>
        <sz val="10"/>
        <rFont val="Times New Roman"/>
        <family val="1"/>
        <charset val="204"/>
      </rPr>
      <t>Протяженность: 0,678 км</t>
    </r>
  </si>
  <si>
    <t>30197, 30319, 30870</t>
  </si>
  <si>
    <t>1971, 1973, 1984</t>
  </si>
  <si>
    <t>2029 год</t>
  </si>
  <si>
    <t>1966, 1968, 1971, 1995</t>
  </si>
  <si>
    <t>Был часточно включен в 2027, 2029 гг.</t>
  </si>
  <si>
    <t>2030 год</t>
  </si>
  <si>
    <t>Ду500 мм
Ду500 мм</t>
  </si>
  <si>
    <t>30746, 30849, 30850</t>
  </si>
  <si>
    <t>1987, 1991</t>
  </si>
  <si>
    <t>В непроходном канале и надземня, в ППУ изоляции с системой ОДК, в двухтрубном исполнении</t>
  </si>
  <si>
    <t>2031 год</t>
  </si>
  <si>
    <t>1955, 1982, 1983, 1984, 1985</t>
  </si>
  <si>
    <t>Был частично включен в 2024, 2033 гг.</t>
  </si>
  <si>
    <t>2032 год</t>
  </si>
  <si>
    <t>2033 год</t>
  </si>
  <si>
    <t>Был частично включен в 2021, 2023 гг.</t>
  </si>
  <si>
    <t>1971, 1995</t>
  </si>
  <si>
    <t>Был частично включен в 2024, 2027 гг.</t>
  </si>
  <si>
    <t xml:space="preserve">Ду400 мм
Ду400 мм
Ду300 мм
Ду250 мм
Ду250 мм
Ду125 мм
Ду100 мм
Ду100 мм
</t>
  </si>
  <si>
    <r>
      <t xml:space="preserve">992 м.п.
691 м.п.
48 м.п.
63 м.п.
66 м.п.
56 м.п.
33 м.п.
33 м.п.
</t>
    </r>
    <r>
      <rPr>
        <b/>
        <sz val="10"/>
        <rFont val="Times New Roman"/>
        <family val="1"/>
        <charset val="204"/>
      </rPr>
      <t>Протяженность: 1,982 км</t>
    </r>
    <r>
      <rPr>
        <sz val="10"/>
        <rFont val="Times New Roman"/>
        <family val="1"/>
        <charset val="204"/>
      </rPr>
      <t xml:space="preserve"> </t>
    </r>
  </si>
  <si>
    <t xml:space="preserve">Ду500 мм
Ду400 мм
</t>
  </si>
  <si>
    <r>
      <t xml:space="preserve">194 м.п.
92 м.п.
</t>
    </r>
    <r>
      <rPr>
        <b/>
        <sz val="10"/>
        <rFont val="Times New Roman"/>
        <family val="1"/>
        <charset val="204"/>
      </rPr>
      <t>Протяженность: 0,286 км</t>
    </r>
  </si>
  <si>
    <t>31822, 31823</t>
  </si>
  <si>
    <t>30285, 31033, 31817, 31146, 31449,  31816</t>
  </si>
  <si>
    <t>30746, 31526, 31875, 31553, 31351, 30641</t>
  </si>
  <si>
    <t xml:space="preserve"> 30572, 30786,  30830, 31144, 31341, 31499, 31791</t>
  </si>
  <si>
    <r>
      <t xml:space="preserve">280 м.п.
871 м.п. 
</t>
    </r>
    <r>
      <rPr>
        <b/>
        <sz val="10"/>
        <rFont val="Times New Roman"/>
        <family val="1"/>
        <charset val="204"/>
      </rPr>
      <t>Протяженность: 1,151 км</t>
    </r>
  </si>
  <si>
    <r>
      <t xml:space="preserve">430 м.п.
</t>
    </r>
    <r>
      <rPr>
        <b/>
        <sz val="10"/>
        <rFont val="Times New Roman"/>
        <family val="1"/>
        <charset val="204"/>
      </rPr>
      <t>Протяженность: 0,430</t>
    </r>
  </si>
  <si>
    <r>
      <t xml:space="preserve">430 м.п.
40 м.п.
43 м.п.
</t>
    </r>
    <r>
      <rPr>
        <b/>
        <sz val="10"/>
        <rFont val="Times New Roman"/>
        <family val="1"/>
        <charset val="204"/>
      </rPr>
      <t>Протяженность: 0,513 км</t>
    </r>
  </si>
  <si>
    <r>
      <t xml:space="preserve">269 м.п. (надземная)
528 м.п. (канальная)
</t>
    </r>
    <r>
      <rPr>
        <b/>
        <sz val="10"/>
        <rFont val="Times New Roman"/>
        <family val="1"/>
        <charset val="204"/>
      </rPr>
      <t>Протяженность: 0,797 км</t>
    </r>
  </si>
  <si>
    <r>
      <t xml:space="preserve">661 м.п.
7 м.п.
17 м.п.
8 м.п.
</t>
    </r>
    <r>
      <rPr>
        <b/>
        <sz val="10"/>
        <rFont val="Times New Roman"/>
        <family val="1"/>
        <charset val="204"/>
      </rPr>
      <t>Протяженность: 0,693 км</t>
    </r>
  </si>
  <si>
    <t>Был включен в 2020 г.
Протяженностью 0,797 км
Стоимостью 105890 тыс. руб. с НДС</t>
  </si>
  <si>
    <t>Был включен в 2032 г.
Протяженностью 0,392 км
Стоимостью:55194 тыс.руб. с НДС</t>
  </si>
  <si>
    <t>Был включен в 2025 г.
Протяженностью 2,324 км
Стоимостью: 295 553 тыс.руб с НДС</t>
  </si>
  <si>
    <t>Был включен в 2029 г.
Протяженностью 0,228 км
Стоимостью  27 147 тыс.руб.с НДС</t>
  </si>
  <si>
    <t>Был включен в 2022 г.
Протяженностью 0,736 км
Стоимостью 72 675 тыс.руб с НДС</t>
  </si>
  <si>
    <t>Был включен в 2030 г. 
Протяженностью 0,922 км
Стоимостью 162 369 тыс.руб.с НДС</t>
  </si>
  <si>
    <t>Был включен в 2026 г.
Протяженностью 0,604 км
Стоимостью 72 847 тыс.руб. с НДС</t>
  </si>
  <si>
    <t>Был включен в 2024 г.
Протяженнстью 1,136 км
Стоимостью 185 707 тыс.руб с НДС</t>
  </si>
  <si>
    <t>Был включен в 2020 г.
Протяженностью 0,756 км
Стоимостью 92 482,2 тыс.руб с НДС</t>
  </si>
  <si>
    <t>Был включен в 2028 г.
Протяженностью 1,077 км
Стоимостью 155 368 тыс.руб. с НДС</t>
  </si>
  <si>
    <t>Был включен в 2021 г.
Протяженностью 1,512 км
Стоимостью 96 820 тыс.руб с НДС</t>
  </si>
  <si>
    <t>Был включен в 2029 г.
Протяженностью 0,632 км
Стоимостью 72 567 тыс.руб. с НДС</t>
  </si>
  <si>
    <t>Был включен в 2031 г.
Протяженностью 0,815 м
Стоиомостью 64 857 тыс.руб.с НДС</t>
  </si>
  <si>
    <t>Был включен в 2031 г.
Протяженностью 0,692 км
Стоимостью 99 086 тыс.руб. с НДС</t>
  </si>
  <si>
    <t>Был включен в 2032 г.
Протяженностью 0,337 км
Стоимостью 55 591 тыс.руб с НДС</t>
  </si>
  <si>
    <t xml:space="preserve">Был включен в 2031 г.
Протяженностью  0,672 км
Стоимостью 64 845 тыс.руб. с НДС
</t>
  </si>
  <si>
    <t>Был включен в 2029 г.
Протяженностью 0,467 км
Стоимостью 56 547 тыс.руб. с НДС</t>
  </si>
  <si>
    <t>Ду250 мм
Ду200 мм
Ду200 мм
Ду200 мм
Ду200 мм
Ду150 мм
Ду125 мм
Ду125 мм
Ду125 мм
Ду100 мм
Ду100 мм
Ду100 мм
Ду80 мм
Ду80 мм
Ду80 мм
Ду80 мм
Ду80 мм
Ду80 мм
Ду80 мм
Ду70 мм
Ду70 мм
Ду70 мм</t>
  </si>
  <si>
    <r>
      <t xml:space="preserve">197 м.п. 
311 м.п.
259 м.п.
82 м.п.
37 м п.
35.4 м.п.
43 м п.
52 м п.
35 м п.
22 м.п.
68 м.п.
61 м п.
8 м.п. 
13 м.п.
7 м.п.
35 м.п.
34 м п.
19 м п.
58 м п.
5 м.п.
19,5 м п.
27 м п.
</t>
    </r>
    <r>
      <rPr>
        <b/>
        <sz val="10"/>
        <rFont val="Times New Roman"/>
        <family val="1"/>
        <charset val="204"/>
      </rPr>
      <t>Протяженность: 1,428 км</t>
    </r>
  </si>
  <si>
    <t>Ду400 мм
Ду200 мм
Ду150 мм
Ду150 мм
Ду150 мм
Ду150 мм
Ду125 мм
Ду100 мм
Ду100 мм
Ду100 мм
Ду100 мм
Ду100 мм
Ду100 мм
Ду100 мм
Ду100 мм
Ду100 мм
Ду100 мм
Ду100 мм
Ду100 мм
Ду80 мм
Ду80 мм
Ду80 мм
Ду80 мм
Ду80 мм
Ду80 мм
Ду80 мм
Ду80 мм
Ду80 мм
Ду80 мм
Ду70 мм
Ду70 мм
Ду70 мм
Ду70 мм
Ду70 мм
Ду70 мм
Ду50 мм
Ду50 мм
Ду50 мм
Ду50 мм
Ду50 мм
Ду50 мм
Ду50 мм
Ду50 мм
Ду50 мм
Ду50 мм</t>
  </si>
  <si>
    <t>Ду300 мм
Ду250 мм
Ду200 мм
Ду200 мм
Ду150 мм
Ду150 мм
Ду150 мм
Ду125 мм
Ду125 мм
Ду125 мм
Ду125 мм
Ду125 мм
Ду125 мм
Ду125 мм
Ду125 мм
Ду100 мм
Ду100 мм
Ду100 мм
Ду100 мм
Ду80 мм
Ду80 мм
Ду80 мм
Ду70 мм
Ду70 мм
Ду70 мм
Ду70 мм
Ду50 мм</t>
  </si>
  <si>
    <r>
      <t xml:space="preserve">235 м.п.
210 м.п.
142 м.п.
6 м.п.
41 м.п.
26 м.п.
72 м п.
219 м.п.
52 м.п.
48 м.п.
14 м.п.
64 м п.
21 м п.
43 м п.
37 м п.
224 м.п.
23 м п.
38 м п.
6 м п.
8 м п.
30 м п.
165 м п.
32 м п.
46 м п.
92 м п.
31 м п.
30 м п.
</t>
    </r>
    <r>
      <rPr>
        <b/>
        <sz val="10"/>
        <rFont val="Times New Roman"/>
        <family val="1"/>
        <charset val="204"/>
      </rPr>
      <t>Протяженность: 1,955 км</t>
    </r>
  </si>
  <si>
    <t>К-17М/Металлургов - К-13М/Металлургов
К-13М/Металлургов - К-1/213
К-17М/Металлургов - В(З)-Мет46/214
К-1/213 - К-2/213
К-Мет46/214 - К-Жук4-1/214
К-15М/Металлургов - К-Мет40/214
К-2/213 - К-Гаг20-24/214
К-Мет44/214 - В(З)-Мет44/214
К-Мет40/214 - К-Мира23А/214
К-Жук4-1/214 - В-Жук4/214
В(В)-Мет44/214 - В(З)-Мет42Б/214
В(В)-Мет42Б/214 - К-Мет42/214
К-Мира23А/214 - К-Мира21А/214
К-Мира23А/214 - К-Мира19А/214
К-Гаг20-24/214 - В(Ю)-Гаг24/214
К-Гаг20-24/214 - В(С)-Гаг20/214
К-Мет42/214 - В-Мет42/214
К-Мет42/214 - В-Маст./214
К-Мет40/214 - В-Мет40/214
К-Мира21А/214 - В(В)-Мира23/214
В(С)-Мира - В-Мира21/214
К-Мет40/214 - В-Маст.2/214
В(Ю)-Гаг20/214
К-Мира23Б/214 - В-Мира23Б/214
К-1/213 - В-Гаг39/213
К-мет34/214 - В-Мет34/214
К-Мет34/214 - В-Мет36/214
К-Мет38/214 - В-мет38/214
К-Мира23А/214 - В-Мира23А/214
К-Мира 21А/214 - В-Мира21А/214
К-Мира19Б/214 - В-мира19Б/214
К-Мира19А/214 - В-Мира21Б/214
К-Мира19А/214 - В-Мира19А/214
К-Мира19А/214 - В-Мира19/214
К-Гаг20-24/214 - В-Гаг22/214</t>
  </si>
  <si>
    <t>Ду400 мм
Ду250 мм
Ду200 мм
Ду200 мм
Ду150 мм
Ду150 мм
Ду150 мм
Ду125 мм
Ду125 мм
Ду100 мм
Ду100 мм
Ду100 мм
Ду100 мм
Ду100 мм
Ду100 мм
Ду100 мм
Ду80 мм
Ду80 мм
Ду80 мм
Ду80 мм
Ду80 мм
Ду80 мм
Ду80 мм
Ду70 мм
Ду70 мм
Ду70 мм
Ду70 мм
Ду50 мм
Ду50 мм
Ду50 мм
Ду50 мм
Ду50 мм
Ду50 мм
Ду50 мм
Ду50 мм</t>
  </si>
  <si>
    <t>К-Сев21/ФМК - В(С)-Моч4/ФМК
В(С)-Моч4/ФМК - Р3/ФМК
Р81/ФМК - К-Моч20-24/ФМК
Р-82/ФМК - В(Ю)-Моч4/ФМК
В(Ю)-Моч4/ФМК - В(В)-Моч14/ФМК
Р3/ФМК - В(В)-Моч4/ФМК
В(В)-Моч4/ФМК - В-Сев.ш.3/ФМК
Р2/ФМК - Р81/ФМК
К-Моч2-14/ФМК - В-Моч2/ФМК
К-Моч10/ФМК - В-Моч10/ФМК
Р8/ФМК - Северное ш, 9, ТП1
К-Моч10/ФМК - В-Сев.ш.5/ФМК</t>
  </si>
  <si>
    <t>Ду200 мм
Ду200 мм
Ду200 мм
Ду150 мм
Ду150 мм
Ду125 мм
Ду125 мм
Ду125 мм
Ду100 мм
Ду80 мм
Ду70 мм
Ду70 мм</t>
  </si>
  <si>
    <t>ТК-1А/Олимпийская - ТК-3/Олимпийская
ТК-1А/Олимпийская - В(Ю)-Олим65/25
ТК-2/Олимпийская - В(С)-Олим53/25
К-Олим63/25 - В-Олим63/25
К(З)-Олим67/25 - В-Крас-ев1125/25
К(С)-Олим61/25 - К-Олим61/25
К(З)-Олим67/25 - В(Ю)-Олим67/25
К-Олим61/25 - В(С)-лим61/25
К-Олим61/25 - В(Ю)-Олим61/25
К-Крас-ев114/25 - В-Крас-ев114/25</t>
  </si>
  <si>
    <t xml:space="preserve">Ду500 мм
Ду200 мм
Ду150 мм
Ду100 мм
Ду100 мм
Ду80 мм
Ду80 мм
Ду70 мм
Ду70 мм
Ду70 мм
</t>
  </si>
  <si>
    <t>Ду300 мм
Ду250 мм
Ду250 мм
Ду250 мм
Ду250 мм
Ду200 мм 
Ду200 мм
Ду150 мм
Ду125 мм
Ду125 мм
Ду125 мм
Ду125 м п.
Ду100 мм
Ду100 мм
Ду100 мм
Ду100 мм
Ду100 мм
Ду100 мм
Ду100 мм
Ду100 мм
Ду100 мм
Ду100 мм
Ду80 мм
Ду80 мм
Ду80 мм
Ду80 мм
Ду80 мм
Ду80 мм
Ду80 мм
Ду80 мм
Ду80 мм
Ду80 мм
Ду80 мм
Ду70 мм
Ду70 мм
Ду50 мм
Ду50 мм
Ду50 мм
Ду50 мм
Ду50 мм
Ду50 мм
Ду50 мм</t>
  </si>
  <si>
    <t>ТК-1А/Бардина - К-1/8
К-1/5 - К-Чкал20/5
ТК-Бард17-17А/Бардина - В(З)-Бард19/5
В(В)-Бард19/5 - ТК-Бард13/Бардина
ТК-1А/Бардина - ТК-Бард29/Бардина
К-1/5 - К-Чкал25/5
К-19/Бардина - ТК-Уст6-1/Бардина
К-21/Бардина - К-Уст4/5
ТК-1/Бардина - В(С)-Чкал26/5
К-Чкал4/5 - К-Запад5/5
К-21/Бардина - В-Уст10/5
К-Уст4/5 - К-Уст2/5
В(Ю)-Чкал26/5 - В(С)-Чкал24/5
К-Чкал20А1/5 - В-Чкал20А/5
В(Ю)-Чкал10/5 - К-Чкал4/5
ТК-Бард17-17А/Бард - В-Бард17А/5
ТК-УСТ6/Бардина - В-Бард3/5
К-Уст4/5 - В-Уст4/5
К-Уст2/5 -К-Стр2/5
К-Стр2/5 - В-П.Стр2/5
В(З)-Уст10/5 - В(ЮВ)-Уст18/5
К-Чкал4/5 - К-Чкал2/5
Р3/5 - В-Чкал28/5
К-Бард23/5 - К-Бард23'/5
К-Запад5/5 - В-Уст36/5
К-18/Бардина - В-Бард17/5
ТК-Бард15/Бардина - В-Бард15/5
К-19/Бардина - В-Бард9/5
Р1/5 - В-Бард1/5
К-Уст2/5 - К-Стр2/5
В(Ю)-Чкал24/5 - В-Чкал22/5
К-Бард27/5 - В-Бард27/5
В(З)-Бард13/5 - В-Бард13А/5
К-Бард34/2 - В-Бард31/5
К-Бард23'/5 - В-Бард23/5
К-Запад3/5 - В-Зап3/5
К-Запад5/5 - В-ДОСААФ/5
В(СВ)-Уст18/5 - В-Уст10А/5
К-Уст18/5 - В-Уст14/5
К-Чкал8/5 - В-Чкал8/5
Р45/5 - В-Чкал6/5
К-Чкал2/5 - В-Чкал4/5</t>
  </si>
  <si>
    <t>30653, 30742, 30758, 30762, 30812, 31425, 31532, 31535, 31536, 31537, 31538, 31539, 31540, 31551, 31554, 31555, 31557, 31580, 31832, 31908</t>
  </si>
  <si>
    <t>30494, 30501, 31430, 30534, 30537, 30565, 30576, 30700, 30718, 31594, 31594</t>
  </si>
  <si>
    <t xml:space="preserve">30128, 30326, 30328, 30339, 30341, 30352, 30356, 30359, 30372, 30374, 30375, 30376, 30377, 30413, 30418, 30444, 30522, 30529, 30559, 30886, 31459, </t>
  </si>
  <si>
    <t>30100, 30110, 31070, 31071, 31072, 31075, 31133</t>
  </si>
  <si>
    <t>30526, 30588, 30589, 30596, 30701, 30725, 30727, 30733, 30734, 30787, 31573, 31626</t>
  </si>
  <si>
    <t>31102, 31150, 31260, 31067</t>
  </si>
  <si>
    <t>1972, 1989, 1993, 1997, 1998</t>
  </si>
  <si>
    <t>31834, 31068</t>
  </si>
  <si>
    <t>30102, 30174, 30188, 30276, 30367, 30423, 30424, 30425, 30436, 30438, 31089, 30771, 31090, 31147, 31151, 31155, 31397, 31490, 31493, 31495, 31805</t>
  </si>
  <si>
    <t>1966, 1968, 1970, 1972, 1975, 1987, 1990, 1991. 1993</t>
  </si>
  <si>
    <t>30645, 30646, 30658, 30752, 30754, 30772, 31243, 31608, 31666</t>
  </si>
  <si>
    <t>1983, 1985, 1986, 1987, 1992</t>
  </si>
  <si>
    <t>30112, 30170, 30950, 30951, 30952, 30953, 30954, 30955, 30956, 30970, 31307, 31308</t>
  </si>
  <si>
    <t>1956, 1962, 1967</t>
  </si>
  <si>
    <t>1967, 1973, 1975, 1977, 1978, 1983, 1984, 1985, 1988, 1989</t>
  </si>
  <si>
    <t>31068, 31133, 31134, 31135, 31137, 31067, 30941</t>
  </si>
  <si>
    <t>30349, 30555, 30642, 30643, 30785, 30819, 30867, 30884, 30912, 31230, 31245, 31381, 31562</t>
  </si>
  <si>
    <t>1967, 1979, 1984, 1985, 1986, 1987, 1993, 1995, 1997</t>
  </si>
  <si>
    <t>30114, 30169, 30936, 30937, 30996, 30997, 30999, 31002, 31006, 31007, 31008, 31010, 31013, 31014, 31015, 31016, 31283, 31302, 31332, 31497, 31601, 31602, 31634, 31738, 31942</t>
  </si>
  <si>
    <t>1956, 1961, 1963, 1964, 1965, 1967, 1978, 1980, 1991, 1994, 1995</t>
  </si>
  <si>
    <t>1956, 1961, 1964, 1963, 1965, 1966, 1967, 1968, 1970, 1971, 1977, 1979, 1980, 1984, 1987, 1990</t>
  </si>
  <si>
    <t>30599, 30608, 30914, 31211, 31224, 31275, 31883</t>
  </si>
  <si>
    <t>1981, 1982, 1989, 1992, 1994</t>
  </si>
  <si>
    <t>30543, 30573, 30578, 30586, 30591, 30592, 30595, 30602, 30616, 30632, 30636, 30638, 30658, 30659, 30662, 30704, 30756, 30802, 30857, 30858, 30860, 30883, 30885, 30890, 30913, 31429, 31543, 31544, 31613</t>
  </si>
  <si>
    <t>1980, 1981, 1983, 1982, 1983, 1984, 1985, 1987, 1999</t>
  </si>
  <si>
    <t>31959, 31816, 31338, 31101, 31100, 31081, 31078, 31077, 30759, 30622, 30405, 30139</t>
  </si>
  <si>
    <t>Ду200 мм
Ду150 мм
Ду150 мм
Ду125 мм
Ду100 мм
Ду100 мм
Ду100 мм
Ду80 мм
Ду70 мм
Ду70 мм
Ду70 мм
Ду70 мм
Ду70 мм
Ду50 мм
Ду50 мм
Ду50 мм
Ду50 мм
Ду50 мм
Ду50 мм
Ду50 мм
Ду50 мм
Ду50 мм
Ду50 мм
Ду50 мм
Ду50 мм
Ду50 мм
Ду50 мм</t>
  </si>
  <si>
    <t>Р1/А - ТК-1-25-5/А
ТК1-25-5/А - К-Верещ52/103
К-Верещ48/103 - ТК1-25-5/А
К-маркс76/103 - К-Верещ48/103
К-Верещ52/103 - К-Поб38/103
К-Гор57/103 - К-Гор51/103
К-Маркс74/103 - К-Маркс76/103
Р1/А - К-Вол14/А
К-Верещ51/А - В-Вер51/А
К-Верещ55/А - В-Вер55/А
К-Верещ52/103 - В-Вер52/103
К-Верещ48/103 - В-Вер48/103
К-Верещ50/103 - В-Вер50/103
К-поб38/103 - В-Поб38/103
К-Поб40/103 - В-Поб40/103
К-Поб42/103 - В-Поб42/103
К-Поб42/103 - В-Поб44/103
К-Поб46/106 - В-Поб46/103
К-Поб46/103 - В-Поб48/103
К-Поб46/103 - К-Гор57/103
Р1/103 - В-Гор55/103
К-Гор53/103 - В-Гор53/103
К-Гор51/103 - В-Гор51/103
К-Маркс76/103 - В-Маркс74Б/103
К-Маркс76/103 - В-Маркс76/103
К-Маркс76А/103 - В-Маркс76А/103
К-Маркс78/103 - В-Марк78/103</t>
  </si>
  <si>
    <t xml:space="preserve">Ду400 мм
Ду350 мм
Ду300 мм
Ду250 мм
Ду250 мм
Ду250 мм
Ду200 мм
Ду200 мм
Ду200 мм
Ду150 мм
Ду150 мм
Ду150 мм
Ду150 мм
Ду125 мм
Ду100 мм
Ду100 мм
Ду100 мм
Ду100 мм
Ду100 мм
Ду100 мм
Ду80 мм
Ду80 мм
Ду80 мм
Ду80 мм
Ду80 мм
Ду80 мм
Ду80 мм
</t>
  </si>
  <si>
    <t>К-11А/Ленина - К-Лен143-145/1
К-Лен143-145/1 - В(З)-Лен143/211
В(В)-Лен143/211 - К-Лом39/1
К-Лен143-145/1 - В(В)-Лен145/211
К-Лом39/1 - В(С)-Дом33/211
В(С)-Лом33/211 - В(З)-Лом33/211
В(З)-Лен145/211 - В(В)-Лен149/211
В(З)-Лен149/211 - В-Лен151/211
Р17/ - В-Лен141/211
К-Лом39/1 - В-Лом39/211
Р5/211 - В-Лом37/211
К-Лом35/1 - В-Лом35/211
К-Лом33/1 - В-Клуб2/211
Р4/211 - В-ГСК/1
К-Лом35А/1 - В-Лом35А/211</t>
  </si>
  <si>
    <t>Ду200 мм
Ду150 мм
Ду150 мм
Ду125 мм
Ду125 мм
Ду125 мм
Ду100 мм
Ду80 мм
Ду80 мм
Ду80 мм
Ду80 мм
Ду80 мм
Ду80 мм
Ду50 мм
Ду50 мм</t>
  </si>
  <si>
    <t xml:space="preserve">Ду500 мм
Ду500 мм
Ду250 мм
Ду250 мм
Ду250 мм
Ду250 мм
Ду200 мм
Ду200 мм
Ду150 мм
Ду150 мм
Ду150 мм
Ду150 мм
Ду150 мм
Ду150 мм
Ду125 мм
Ду100 мм
Ду100 мм
Ду100 мм
Ду100 мм
Ду100 мм
Ду100 мм
Ду100 мм
Ду100 мм
Ду100 мм
Ду100 мм
Ду100 мм
Ду100 мм
Ду80 мм
Ду80 мм
Ду80 мм
Ду80 мм
Ду80 мм
Ду80 мм
Ду80 мм
Ду80 мм
Ду80 мм
Ду80 мм
Ду80 мм
Ду80 мм
Ду80 мм
Ду80 мм
Ду70 мм
Ду70 мм
Ду50 мм
Ду50 мм
Ду80 мм
Ду50 мм
</t>
  </si>
  <si>
    <t>Ду600 мм
Ду500 мм
Ду200 мм
Ду200 мм
Ду200 мм
Ду 150 мм
Ду150 мм
Ду150 мм
Ду150 мм
Ду150 мм
Ду125 мм
Ду125 мм
Ду125 мм
Ду125 мм
Ду100 мм
Ду100 мм
Ду100 мм
Ду100 мм
Ду100 мм
Ду100 мм
Ду80 мм
Ду80 мм
Ду80 мм
Ду80 мм
Ду80 мм
Ду80 мм
Ду70 мм
Ду70 мм
Ду70 мм
Ду70 мм
Ду70 мм</t>
  </si>
  <si>
    <t xml:space="preserve">30475, 30476, 30482, 30487, 30491, 30497, 30508, 30509, 30514, 30519, 30561, 30571, 30601, 30640, 30650, 30686, 30747, 30782, 30791, 30798, 30865, 30880, 30900, 30909, 30910, </t>
  </si>
  <si>
    <t>Разработка проектно-сметной документации по модернизации (реконструкции) т/с,  замена трубопровода, ремонт тепловых камер, восстановления дренажей. Необходимость уменьшения диаметра трубопроводов на участках тепловых сетей от К(В)-К.Бел44/23 до УТ-1/23, от УТ-1/23 до Р15/23 с Ду200 мм до Ду150 мм и с Ду200 мм до Ду125 мм соответственно определить проектом с учетом результатов гидравлического расчета.</t>
  </si>
  <si>
    <t>30537, 30662, 30821, 30862, 31594, 31835</t>
  </si>
  <si>
    <t>30485, 30487, 30488, 30530, 30537, 30665, 30721</t>
  </si>
  <si>
    <t>Ду700 мм
Ду200 мм
Ду200 мм
Ду150 мм
Ду150 мм
Ду150 мм
Ду150 мм
Ду80 мм
Ду80 мм
Ду80 мм</t>
  </si>
  <si>
    <t xml:space="preserve">Ду500 мм
Ду300 мм
Ду200 мм
Ду150 мм
Ду150 мм
Ду150 мм
Ду150 мм
Ду150 мм
Ду150 мм
Ду150 мм
Ду125 мм
Ду125 мм
Ду100 мм
Ду100 мм
Ду100 мм
Ду100 мм
Ду100 мм
Ду100 мм
Ду100 мм
</t>
  </si>
  <si>
    <t>ТК-45/Ломоносова - В(В)-Стр35/204
ТК-45А/Ломоносова - К-Стр13/Строителей 
ТК-46/Ломоносова - ТК-49А/Ломоносова
ТК-47/Ломоносова - В(З)-Лом12А/3
ТК-49А/Ломоносова - К-10/Парковая
В(В)-Парк24А/3 - К-Пар24Б/3
К-Парк24Б/3 - В(З)-Парк14/3
Р13/3 - В(СЗ)-Парк12А/3
В(Ю)-Стр35/207 - К-Лом19/207
В(Ю)-Стр39/207 - В(В)-Стр45/207
К-Стр41-45/207 - В(З)-Стр41/207
В(З)-Стр45/207 - К-Стр47/207
К-Стр25/Строителей - В-Стр25/3
Р28/3 - К-Лом14/3
К-Лом10-12/3 - К-Лом10/3
К-2/Парковая - В(З)-Лом6/3
К-10/Парковая - В(С)-Парк26/3
В(Ю)-Лом6/3 - В(С)-Парк28/3
ТК-46/Ломоносова - Р12/207
К-Лом19/207 - В(С)-Лом19/207
В(З)-Лом19/207 - В-Лом17/207
К-Стр47/207 - В-Стр47/207
К-Стр33/Строителей - В-Стр33/3
К-Стр33/Строителей - В-Лом16/3
К-Стр31/Строителей - В-Стр31/3
К-Стр27/Строителей - В-Стр27/3
К-Стр25/Строителей - В-Стр23А/3
К-Стр21/Строителей - В-Стр21/3
К-Стр15/Строителей - В-Стр15/3
ТК-46/Ломоносова - В-Лом12/3
К-Стр13/Строителей - В-Стр13/3
К-Лом10-12/3 - Р28/3
К-Лом14/3 - В-Лом14/3
К-Лом10/3 - В-Лом8/3
К-10/Парковая - В-Лом4/3
В(В)-Парк28/3 - В(З)-Парк24А/3
Р27/3 - В-Парк24Б/3
К-Роддом/207 - В-Бухгал/207
В(Ю)-стр39/207 - В-Стр37/207
К-Стр19/Строителей - В-Стр19/3
К-Лом10/3 - В-Лом10/3
К-Парк24Б/3 - В-Парк22А/3
К-Роддом/207 - В-Роддом/207
К-Стр47/207 - В-Баб17/207
К-Стр29/Строителей - В-Стр29/3
К-Стр23/Строителей - В-Стр23/3
К-Стр17/Строителей - В-Стр17/3</t>
  </si>
  <si>
    <t>Ду200 мм
Ду200 мм
Ду200 мм
Ду150 мм
Ду150 мм
Ду125 мм
Ду125 мм
Ду125 мм
Ду100 мм
Ду100 мм
Ду100 мм
Ду100 мм
Ду100 мм
Ду100 мм
Ду100 мм
Ду100 мм
Ду100 мм
Ду100 мм
Ду100 мм
Ду80 мм
Ду80 мм
Ду80 мм
Ду80 мм
Ду80 мм
Ду80 мм
Ду80 мм
Ду80 мм
Ду80 мм
Ду80 мм
Ду80 мм
Ду80 мм
Ду80 мм
Ду80 мм
Ду80 мм
Ду80 мм
Ду80 мм
Ду80 мм
Ду80 мм
Ду80 мм
Ду70 мм
Ду70 мм
Ду70 мм
Ду70 мм
Ду50 мм
Ду50 мм
Ду50 мм
Ду50 мм</t>
  </si>
  <si>
    <t>30404, 30479, 30808, 30926, 30943, 30946, 30947, 30948, 30949, 31013, 31030, 31031, 31032, 31034, 31035, 31036, 31037, 31038, 31039, 31040, 31041, 31042, 31043, 31044, 31045, 31046, 31055, 31056, 31057, 31294, 31315, 31316, 31321, 31322, 31374, 31452, 31453, 31564, 31575</t>
  </si>
  <si>
    <t>30119, 30129, 30430, 30657, 30678, 30962, 30963, 30964, 30966, 30967, 30976, 30981, 30982, 31107, 31284, 31305, 31317, 31319, 31320, 31325, 31327, 31328, 31331, 31428, 31472, 31487, 31574, 31674, 31678, 31679</t>
  </si>
  <si>
    <t>ТК-41/Победы - К-46/Вологодская
К-46/Вологодская - К-49/Вологодская
К-49/Вологосдкая - К-Добр1/Привокзальный
К-49/Вологодская - В(З)-Вол50/4
К-43/Вологодская - К-Вол19/81-83
В(З)-Вол19/81-83 - В(В)-Поб21/81-83
К-1/4 - В(Ю)-Вол54/4
К-49/Вологодская - К-Добр2/Привокзальный
К-44/Вологодская - В(З)-Вол34/4
К-44/Вологодская - К-Волог23/81-83
К-Волог23/81-83 - К-Вес3/81-83
К-Вес3/81-83 - В(В)-Вес3/81-83
В(З)-Поб21/81-83 - В(Ю)-Стал70/81-83
К-Вол19/81-83 - К-Волог21/81-83
В(Ю)-Вес3/81-83 - В-вес1А/81-83
В(Ю)-Вол50/4 - В-Вол50А/4
К-Волог23/81-83 - В-Вол23/81-83
К-Вол19/81-83 - В(С)-Вол19/81-83
К-Волог21/81-83 - К-Поб19/81-83
В(С)-Стал70/81-83 - В-Стал72/81-83
К-Добр2/Привокзальный - В(Ю)-Добр2/Привокзальный
К-47/Вологодская - В-Вол48/4
К-Волог21/81-83 - В-Вол21/81-83
К-Поб19/81-83 - В-Поб19/81-83
К-Поб19/81-83 - В-Стал74/81-83
К-Стал68/81-83 - В-Стал68/81-83
Н11/81-83 - В-Поб15/81-83</t>
  </si>
  <si>
    <t xml:space="preserve">В(В)-Хим22/20 - К-Лицей/20
Р10/20 - В(С)-Гог33А/20
В(С)-Гог33А/20 - В(В)-Гог33А/20
В(В)-Гог33А/20 - В-Поб94/20
В-Поб94/20 - В(С)-Хим16/20
В(С)-Хим16/20 - В(Ю)-Хим16/20
В(Ю)-Хим16/20 - В(С)-Хим14/20
В(Ю)-Хим14/20 - В(СЗ)-Хим12/20
В(СЗ)-Хим12/20 - В(СВ)-Хим12/20
В(СВ)-Хим12/20 -К-Гог13-15/20
Р20/20 - В(В) -Хим16/20
В(В)-Хим16/20 - В(З)-Хим22/20
К(З)-Хим22/20 - К-Хим20А/20
В(З)-Хим22/20 - В(В)-Хим22/20
К-Гог13/20 - В-Гог13/20
К1-Хим18/20 - В(С)-Хим18/20
К-Гог13-15 - К-Гог17/20
К-Гог17/20 - В-Гог15/20
К-Гог17/20 - В-Гог17/20
В(ЮВ)-Гог29/20 - В(С)-Гог25/20
К2-Хим26А/20 - В(ЮВ)-Хим26А/20
К1-Хим26А/20 - В(ЮЗ)-Хим26А/20
К2-Хим26/20 - В(ЮВ)-Хим26/20
К1-Хим26/20 - В(ЮЗ)-Хим26/20
К2-Хим18/20 - В(СЗ)-Хим18/20
К-Лицей/20 - В-Гог21/20
В(ЮЗ)-Гог29/20 - К-Гог27/20
К-Хим20/20 - В-Хим20/20
К-Гог21/20 - ТП1-Гоголя21
К-Мастер-е/20 - ТП1-Гоголя21А
К-Хим20А/20 - В-Хим20А/20
К-Гог27/20 - В-Гог27/20
</t>
  </si>
  <si>
    <t>Ду200 мм
Ду150 мм
Ду150 мм
Ду150 мм
Ду150 мм
Ду150 мм
Ду150 мм
Ду150 мм
Ду150 мм
Ду150 мм
Ду150 мм
Ду150 мм
Ду150 мм
Ду150 мм
Ду125 мм
Ду125 мм
Ду125 мм
Ду100 мм
Ду100 мм
Ду80 мм
Ду80 мм
Ду80 мм
Ду80 мм
Ду80 мм
Ду80 мм
Ду80 мм
Ду70 мм
Ду70 мм
Ду70 мм
Ду70 мм
Ду70 мм
Ду70 мм</t>
  </si>
  <si>
    <t>30314, 30489, 30503, 30631, 30671, 30697, 30711, 30713, 30788, 30804, 30805, 31213, 31441, 31566</t>
  </si>
  <si>
    <t>Ду700 мм
Ду600 мм
Ду500 мм
Ду400 мм
Ду200 мм
Ду150 мм
Ду100 мм
Ду100 мм
Ду100 мм
Ду100 мм
Ду100 мм
Ду80 мм
Ду80 мм
Ду80 мм
Ду80 мм</t>
  </si>
  <si>
    <t>30174, 31089, 31090, 31423, 31424, 31092, 31094, 31424, 31477</t>
  </si>
  <si>
    <t>УТ-2/Первомайская - УТ-3/Первомайская
УТ-3/Первомайская - К-Перв46-50/21
К-Перв46-50/21 - УТ-1/21
К-Перв46/21 - ТК-27/Красная
УТ-1/21 - В(С)-Перв46/21
В(С)-Перв46/21 - В(Ю)-Перв46/21
В(Ю)-Перв46/21 - К-Перв46/21
К-Перв46-50/21 - В(Ю)-Перв50/21
К-Перв38/21 - В-перв32/21
К-Перв38/21 - В-Перв38/21
К-Перв42-48/21 - К-перв58/21
К-перв28/21 - К-Перв28/21
ТК-Перв64/Первомайская - В-Перв64/21
К-Перв58/21 - В-Перв58/20
К-Перв58/21 - В-Перв48/21
К(З)-Сув5/21 - В-Перв18/21
К(З)-Сув5/21 - К(З0-Сув5/21
К-Перв36/21 - В-Перв36/21
К-Перв42-48/21 - В-Скорую/21
К-Перв58/21 - ТП1-Первомайская58</t>
  </si>
  <si>
    <t>Ду350 мм
Ду300 мм
Ду300 мм
Ду300 мм
Ду200 мм
Ду200 мм
Ду200 мм
Ду200 мм
Ду150 мм
Ду125 мм
Ду100 мм
Ду100 мм
Ду80 мм
Ду80 мм
Ду80 мм
Ду80 мм
Ду80 мм
Ду70 мм
Ду50 мм
Ду50 мм</t>
  </si>
  <si>
    <t xml:space="preserve">Ду400 мм
Ду350 мм
Ду300 мм
Ду300 мм
Ду300 мм
Ду250 мм
Ду100 мм
Ду100 мм
Ду100 мм
Ду100 мм
Ду100 мм
Ду100 мм
Ду80 мм
Ду80 мм
Ду80 мм
Ду70 мм
Ду70 мм
Ду50 мм
</t>
  </si>
  <si>
    <t>31176, 31177, 31179, 31202</t>
  </si>
  <si>
    <t>30114, 30169, 30209,  30472, 30569, 30744, 30936, 30937, 30996, 30997, 30998, 30999, 31002, 31006, 31007, 31008, 31010, 31013, 31014, 31015, 31016, 31063, 31095, 31098, 31129, 31283, 31302, 31332, 31426, 31491, 31497, 31601, 31602, 31634, 31738, 31744, 31793, 31860, 31942</t>
  </si>
  <si>
    <t>ТК-58/Победы - ТК-4/Горького
В(Ю)-Комс29/6 - В(С)-Комс25/6
К-15/Луначарского - Р2/6
К-Комс8/Привокзальный - К-Комс4/Привокзальный
В(Ю)-Комс25/6 - К-15/Луначарского
В(В)-Комс29/6 - К-Комс29-6/Привокзальный
К-Комс4/Привокзальный - К-Комс2/Привокзальный
ТК-2А/6 - В(Ю)-Гор32/6
К-15/Луначарского - В(Ю)-Комс21/6
В(В)-Комс21/6 - К-Комс19/6
В(В)-Комс17/6 - К(З)-Комс15/6
К-Комс2/Привокзальный - К-Сов135/Привокзальный
К-Комс19/6 - В(С)-Комс17/6
ТК-1/6 - В-Гор39/6
В(З)-Комс25/6 - В-Лун56/6
К-13/6 - В-Лун52/6
К-Комс19/6 - В-Комс19/6
К(З)-Комс15/6 - В(З)-Комс15/6
В(З)-Комс15/6 - В(А4)-Комс15/6
К-Комс4/Привокзальный - В-Комс4/Привокзальный
К-Комс2/Привокзальный - В-Комс2/Привокзальный 
К-Сов135/Привокзальный - В(Ю)-Сов135/Привокзальный
ТК-1'/6  - В-Лун51/6
К-17/6 - В-Лун54/6
Р2/6 - В(СЗ)-Лун48/6
К-Комс6/Привокзальный - В-Комс6/Привокзальный
В(В)-Комс25/6 - В-Комс27/6
К(З)-Комс15/6 - В(С)-Комс15/6
К(В)-Комс15/6 - В(СЗ)-Комс15/6
К-Сов135/Привокзальный - В-Сов141/Привокзальный
В(В)-Гор32/6 - В-Лун49А/6
К-16/Луначарского - В-Комс23/6
Р20/6 - ТП1-Горького30(туалет)</t>
  </si>
  <si>
    <t xml:space="preserve">Ду250 мм
Ду250 мм
Ду250 мм
Ду250 мм
Ду200 мм
Ду200 мм
Ду200 мм
Ду150 мм
Ду150 мм
Ду150 мм
Ду150 мм
Ду150 мм
Ду125 мм
Ду100 мм
Ду100 мм
Ду100 мм
Ду100 мм
Ду100 мм
Ду100 мм
Ду100 мм
Ду100 мм
Ду100 мм
Ду80 мм
Ду80 мм
Ду80 мм
Ду80 мм
Ду70 мм
Ду70 мм
Ду70 мм
Ду70 мм
Ду50 мм
Ду50 мм
Ду30 мм
</t>
  </si>
  <si>
    <t>К-Перв37/20 - ТК-Перв25-33/Первомайская
ТК-2А/Гоголя - К-Гог40/20
ТК-Перв15-25/Первомайская - ТК-Перв3А/Первомайская
К-Гог40/20 - В(З)-Перв39/20
В(ЮВ)-Перв39/20 - ТК-Перв25-33/Первомайская
ТК-Перв15/Первомайская - В(В)-Перв15/20
В(З)-Перв39/20 - В(ЮВ)-Перв39/20
К-Перв15А-35/20 - К2-Перв35/20
К2-Перв35/20 - К1-Перв35/20
К-Гог40/20 - В-Гог40/20
К3-Перв35/20 - В(СВ)-Перв35/20
К1-Перв35/20 - В(ЮВ)-Перв35/20
К2-Перв35/20 - В(В)-Перв35/20</t>
  </si>
  <si>
    <t>Ду300 мм
Ду250 мм
Ду250 мм
Ду200 мм
Ду200 мм
Ду200 мм
Ду200 мм
Ду125 мм
Ду125 мм
Ду80 мм
Ду80 мм
Ду80 мм
Ду70 мм</t>
  </si>
  <si>
    <t>№ п/п</t>
  </si>
  <si>
    <t>ТК-11/Данилова - ТК-6/Сталеваров
К-10А/Данилова - К-Гараж/10
К-9/Данилова - В(Ю)-Данилова26/10</t>
  </si>
  <si>
    <t>ТК-5/Окинина - УТ-1/Остинская
УТ-1/Остинская - УТ-5/Остинская
УТ-1/Остинская - К-Пион17А/Ветеранов
К-Пион17А/Ветеранов - В(З)-Пион19А/220
УТ-5/Остинская - В(С)-Ост44/218
УТ-1А/Остинская - В(З)-Ост48/220
В(В)-Ост48/220 - К(З)-Мол18/220
К(З)-Мол18/220 - К(В)-Мол18/220
УТ-4/Остинская - В(В) - Ост9/219
УТ-1/Остинская - В-Ост15/221
УТ-0/Остинская - В_Ост17/221
К(В)-Мол18/220 - В-Мол16/220
ТК-Ост50/Ветеранов - В-Ост50/220
ТК-Ост52/Ветеранов - В-Ост52/220
К-Пион19В/Ветеранов - В-Пион19В/220
К-Пион17А/Ветеранов - В-Пион19Б/220
УТ-1А/Остинская - В-Ост13/221
К(В)-Мол18/220 - В(СВ)-Мол18/220
УТ-5/Остинская - В-Мол31/218
К-Пион17А/Ветеранов - В-Пион17А/220
К(З)-Мол18/220 - В(СЗ) - Мол18/220
К(В)-Мол18/220 - В-Мол20/220</t>
  </si>
  <si>
    <t xml:space="preserve">ТК-14/Белова - ТК-15/Олимпийская
К-К.Бел48/23 - К(В)-К.Бел44/23
К(В)-К.Бел44/23 - Р15/23
ТК-13/Юбилейная - К1-Роддом/23
ТК-15/Белова - В(С1) - К.Белова40/23
К(З) - К.Бел44/23 - В(З)-К.Бел44/23
В(СЗ)-К.Бел40/23 - Р80/23
В(С1)-К.Бел40/23 - Р29/23
В(В)-К.Бел44/23 - К(В)-К.Бел44/23
В(З)-К.Бел44/23 - В(В)-К.Бел44/28
К1-Роддом/23 - К1-Детбол/23
К-К.Бел48/23 - В-К.Бел48/23
 К1-Детбол/23 - К2-Детбол/23
К2-Детбол/23 - В(С)-К.Белова40/23
Р30-1/23 - К(З)-К.Бел44/23
К-К.Бел42/23 - В(С)-Хозкорпус/23
В(С)-К.Бел40/23 - Р29/23
Р29/23 - Р82/23
Р80/23 - Р30-1/23
</t>
  </si>
  <si>
    <t>Котельная №2 - ТК-0/Краснодонцев
ТК-0/Краснодонцев - ТК-6/Юбилейная
ТК-4/Юбилейная - К-Бел38-Юб44А/24
ТК-3/Юбилейная - К(СЗ)-Бел45/25
ТК-3/Юбилейная - В(В)-Бел43/25
ТК-2/Юбилейная - К-Крас-ев92/25
К-Бел38-Юб44А/24 - В-Юбил44А/24
К-Бел38-Юб44А/24 - В(В)-Бел36/24
ТК-6/Юбилейная - К-Поб165/24
В(З)-Бел43/25 - К-Бел39-41/25
ТК-1/Юбилейная - В-Квас-ев84/24
ТК-2/Юбилейная - К-Крас-ев92А/25
К-Крас-ев92А/25 - К-Юбил56-60/25
В(З)-Бел36/24 - В(В)-Бел34/24
К-Крас-ев84/25 - В(В)-Юбил62/25
К-Юбил56-60/25 - В(В)-Юбил60/25
ТК-2Б/Юбилейная - К-Бел50-52/25
К-Поб165/24 - В(В)-ЮБИЛ44/24
В(З)-Поб165/24 - К-Юбил38/24
К-Бел39-41/25 - В(СВ)-Бел39/25
В(З)-Юбил60/25 - В-Юбил58/25
К-Крас-ев90/25 - В-Крас-ев90/25
К-Бел50-52/25 - В-Юбил52/25
К-Юбил38/24 - В-Юбил38/24
К-Крас-ев92/25 - В-Крас-ев92/25
К-Бел39/41/25 - В-Бел41/25
К-Крас-ев92А/25 - В-Крас-ев92А/25
К-Юбил56-60/25 - В-Юбил56/25
К-Бел50-52/25 - В-Юбил50/25
В(З)-Бел34/24 - В-Юбил46/24
К-Бел38/24 - В-Бел38/24</t>
  </si>
  <si>
    <t xml:space="preserve">ТК-12/Архангельская - К2-Арх64/22
К2-Арх64/22 - К-Арх54/22
К-Арх54/22 - К-Юбил17/22
К-Юбил17/22 -В-Юбил17/22
К-Юбил17/22 - К-Юбил11/22
Р42/22 - ТК-18/Белова
К(С)-Арх64/22 - К-Поб140/22
К-Юбил11/22 - Р6/22
Р7/22 - Р42/22
К-Арх66/22 - К-Арх62/22
К-Арх66/22 - В-Арх66/22
К-арх62/22 - А(З)-арх60/22
В(В)-Арх60/22 - К-арх58-60/22
К-Арх58-60/22 - К-Арх50-60/22
К-Арх50-60/22 - К-Арх50-62/22
34.10. Р6/22 - Р7/22
К-Арх62/22 - В(СВ)-Арх62/22
К-Арх50-60/22 - К-Арх50/22
В(ВС)-К.Бел19/22 - К-Юбил3/22
К-Арх50/22 - В-Арх50/22
К1-Арх64/22 - В(СЗ)-Арх64/22
К-Юбил11/22 - В-Юбил13/22
К-Поб140/22 - В-Поб140/22
К-Арх58-60/22 - В-арх58/22
К-Арх50/22 - В-Арх52/22
К-Юбил3/22 - В-Юбил3/22
К-2-Арх64/22 - В(СВ)-Арх64/22
</t>
  </si>
  <si>
    <t>К-7А/Ленина - К-11/Ленина
К-8/Ленина - К-Лен165-167/1
К-10/Ленина - К-Гаг33/22
К-Лен165-167 - К-Лен161/1
К-Лен165-167/1 - В(З)-Лен165/1
К-Лен167/1 - В(В)-Лен169/1
В(З)-Лен169/1 - В(В)-Лен173/1
К-Лен167/1 - В-Лен167/1
В(З)-Лен173/1 - В-Бард20/1
В-Бард20/1 - ТП1-Бардина20</t>
  </si>
  <si>
    <t>ТК-3'/Архангельская - ТК-Б/Беляевав
ТК-Б/Беляева - ТК-А/Беляева</t>
  </si>
  <si>
    <t>Котельная "Северная" - ТК-1/Чайковского
ТК-1/Чайковского - ТК-5/Окинина</t>
  </si>
  <si>
    <t>ТК-16/Победы- ТК-17/Победы
ТК-17/Победы - К-41/Победы
К-41/Победы - ТК-53/Победы
ТК-53/Победы - ТК-55/Победы
ТК-53/Победы - К-Гор67/4
К-Гор67/4 - В(3)-Горького67/4
В(Ю)-Гор65/4 - В-Поб37/4
В(С)-Вол26/4 - В-Вол40/4
К-Гор67/4 - В-Вол28/4 
В-Вол28/4 - ТП1-Вологодская28
ТК-53/Победы - В(З)-Поб27/4
Р27/4 - В(С)-Вол26/4
К-Вол24/4 - ТП1-Вологодская24
К-Вол20-22/4 - В-Вол22/4
К-Вол20-22/4 - ТП1-Вологодская30</t>
  </si>
  <si>
    <t>К-10М-1/Металлургов - К-8М/Металлургов
К-8М/Металлургов - У-6/Металлургов
У-5/Металлургов- У-2'/Металлургов
У-46/Металлургов - У-43/Металлургов
У-2'/Металлургов - У-46/Металлургов
У-43/Металлургов - У-41/Металлургов
У-41/ Металлургов - Р1/В
Р1/В - К-Мет4А/В
У-3/Металлургов - В(Ю-Мет10/93
В(Ю)-Мет10/93 - В(С)-Мет10/93
В(С)-Мет10/93 - К-Крав3/93
У-2'/Металлургов - Р1/93
К-Крав3/93 - В-Крав3/93
У-5А/Металлургов - К-Мет12/93
К-Мет4А/В - Р10/В
К-Мет4А/В - В-Мет4А/В
К-Мет4/В - В-Мет4/В
Р1/В - В-Мет2/В</t>
  </si>
  <si>
    <t>ТК-4/Олимпийская - ТК-6/Олимпийская
ТК-8/Олимпийская - ТК-12А/Олимпийская
ТК-9/Олимпийская - В(В)-Олим25/24
В(З)-Олим25/24 - В(В)-Поб193/24
В(З)-Поб193/24 - К-Поб189/24
ТК-11/Олимпийская - ТК-5/23 МКР
ТК-4/Олимпийская - К-Бел71/25
ТК-6/23МКР - К-Олим21/23
К-Бел71/25 - К-Бел73/25
В(С)-Поб193/24 - В(З)-Олим29/24
К-Олим21/23 - В(СВ)-Олим21/23
К-Поб208-210/23 - В(С)-Поб206/23
В(С)-Поб206/23 - Р7/23
В(В)-Олим19/28 - К(З)-Олим13/23
К-1/25 - К-Олим41/25
К-Олим39-45 - К-Олим45/25
К-Бел71/25 - В-Бел71/25
В(Ю)-Олим31А/24 - В(С)-Олим29/24
К-Поб193/24 - К-Олим27/24
К-Олим21/23 - К-Олим23/23
К1-Поб208/23 - В(Ю)-Поб208/23
К1-Поб208/23 - В(ЮЗ)-Поб208/23
К-Поб206/23 - К2-Поб202/23
Р7/23 - В(Ю)-Поб206/23
В(Ю)-Поб206/23 - В(СВ)-Поб204/23
К(С)-Олим13/23 - В-Олим13А/23
В(С)-Олим31А/24 - В(З)-Олим35/24
К-Олим45/25 - К-Олим49/25
К-Олим43/25 - В-Олим43/25
К-Бел73/25 - В-Бел73/25
К-Поб189/24 - В-Поб189/24
К-Олим29/24 - В-Поб185/24
К-Олим27/24 - В(СЗ)-Олим27/24
К-Олим21/23 - В-Поб210/23
К-Олим23/23 - В-Поб210А/23
К-Олим23/23 - В-Олим23/23
К2-Поб208/23 - В(ЮВ)-Поб208/23
К2-Поб202/23 - В(СВ)-Поб202/23
К2-Поб202/23 - В(ЮВ)-Поб202/23
В(Ю)-Поб204/23 - В(З)-Олим19/23
К-Олим17/23 - В-Олим17/23
К-Олим45/25 - В-Олим45/25
К-Олим49/25 - В-Олим49/25
К1-Поб204/23 - В(СЗ)-Поб204/23
К1-Поб195/24 - В(СВ)-Поб195/24
К2-Поб195/24 - В(С)-Поб195/24
К3-Поб195/24 - В(СЗ)-Поб195/24</t>
  </si>
  <si>
    <t xml:space="preserve">К-12'/Мира - К-10М/Металлургов
К-2'/Ломоносова - К-Лабор/202
Р1/Ломоносова - К-1/Ломоносова
К-Лабор/202 - В(СЗ)-Хиругр2/202
К1'/Ломоносова - К(В)-Лом47/213
К3'/Ломоносова - К3/Ломоносова
К4'/Ломоносова - К4/Ломоносова
К3/Ломоносова - В(З)-Лом42/202
</t>
  </si>
  <si>
    <t xml:space="preserve">УТ-2/Чайковского - УТ-2/Север-Центр
Р-19/219 - УТ-1/от-10й-котельной
</t>
  </si>
  <si>
    <t>ТК-4/Гоголя - ТК-32/Красная
ТК-31/Красная - ТК-25/Красная
ТК-4А/Гоголя - К-Гог12/20
ТК-31/Красная - ТК-Перв3А/Первомайская
ТК-26/Красная - К(В)-Сув5/21
К-Крас10/20 -К-Крас1/20
ТК-34/Красная - В(Ю1)-Крас5/20
ТК-33/Красная - В(Ю2)-Крас5/20</t>
  </si>
  <si>
    <t>К-16А/Ленина - К-1/Доменщиков
К-1/Доменщиков - К-4/Доменщиков
К-4/Доменщиков - К-8А/Доменщиков
У-6/Металлургов - К-16А/Ленина
К-6/Доменщиков - В-Стр7А/3
К-1/Доменщиков - Р10/176
К-4/Доменщиков - К-Дом32/172</t>
  </si>
  <si>
    <t>К-5/Ленина - К-7/Ленина
К-7/Ленина - К-9'/Ленина</t>
  </si>
  <si>
    <t>ТК-8/Окинина - ТК-9/Окинина
ТК-9/Окинина - ТК-11/Окинина
ТК-11'/Окинина - ТК-8''/Окинина
ТК-8''/Окинина - ТК-2'/Окинина
ТК-2/Окинина - ТК-1/Окинина
ТК-2/Окинина - ТК-17А/Ветеранов
ТК-1/Окинина - ТК-22/Окинина
ТК-11'/Окинина - В(С)-Окинина1/ФМК
ТК-11"/Окинина - В(С)-Ветеранов14/ФМК</t>
  </si>
  <si>
    <t>УТ-2/Октябрьский - УТ-5/Октябрьский</t>
  </si>
  <si>
    <t>УТ-12/Октябрьский - УТ-15/Годовикова</t>
  </si>
  <si>
    <t>К-20/Ленина - К-26/Ленина
К-24/Ленина - В(С)-Ленина109/2
К-25А/Ленина - В(С)-Ленина99/2
К-22/Ленина - В(С)-Ленина113/2</t>
  </si>
  <si>
    <t>ТК-8/Окинина - К-Сев23-27/ФМК
К-Сев23-27/ФМК - К-Сев21/ФМК
К-Сев23-27/ФМК - К-Сев19/ФМК
К-Сев19/ФМК - К-Сев11/ФМК</t>
  </si>
  <si>
    <t xml:space="preserve">ТК-1/Краснодонцев - ТК-1Б/Краснодонцев
ТК-7/Краснодонцев - ТК-9/Краснодонцев
ТК-0/Краснодонцев - К-Тим7/277
К-Тим7/277 - К-Краснодонцев 26А/277
К-Краснодонцев26А/277 - В-Тим7/277
К-Краснодонцев26А/277 - В-Краснодонцев26А/277
</t>
  </si>
  <si>
    <t>ТК-9'/Ленина - ТК-12/Труда
ТК-10/Труда - ТК-7А/Труда
ТК-10/Труда - К(З)-Либк36/8А
ТК-11/Труда - К-Лун12/8А
ТК-8/Труда - В(С)-Лун8/8А
ТК-13/Труда - В-Ленина59
ТК-12/Труда - В-Труда58
ТК-13/Труда - В-Ленина53
К-Труд48/8А - В-Труда48/8А</t>
  </si>
  <si>
    <t xml:space="preserve">К-9/Мира - К-12/Мира
Павильон-М/Металлургов - К-9/Мира
</t>
  </si>
  <si>
    <t>ТК-12/Краснодонцев - ТК-4/Архангельская</t>
  </si>
  <si>
    <r>
      <t xml:space="preserve">53 м.п.
950 м.п.
11 м п.
19 м п.
14 м п.
90 м п.
57 м.п.
60 м п.
37 м п.
32 м п.
40 м п.
15 м п.
104 м п.
37 м п.
31 м п.
33 м п.
41 м п.
79 м п.
33 м п.
8 м п.
37 м п.
54 м п.
45 м.п.
8 м п.
18 м п.
31 м п.
7 м п.
8 м п.
138 м п.
42 м п.
6 м п.
</t>
    </r>
    <r>
      <rPr>
        <b/>
        <sz val="10"/>
        <rFont val="Times New Roman"/>
        <family val="1"/>
        <charset val="204"/>
      </rPr>
      <t>Протяженность: 2,138 км</t>
    </r>
  </si>
  <si>
    <r>
      <t xml:space="preserve">480 м п.
25 м п.
135 м п.
81 м п.
12,3 м п.
74 м п.
32 м п.
20 м п.
63 м п.
79,7 м п.
34 м п.
30 м п.
43 м п.
118 м п.
13 м п.
5 м п.
10 м п.
26 м п.
40 м п.
55 м п.
35 м п.
35 м п.
34 м п.
11 м п.
13 м п.
7 м п.
38 м п.
36 м п.
8 м п.
8 м п.
9 м п.
11 м п.
7 м п.
56 м п.
60 м п.
</t>
    </r>
    <r>
      <rPr>
        <b/>
        <sz val="10"/>
        <rFont val="Times New Roman"/>
        <family val="1"/>
        <charset val="204"/>
      </rPr>
      <t>Протяженность: 1,744 км</t>
    </r>
  </si>
  <si>
    <r>
      <t xml:space="preserve">454 м.п.
15 м.п.
121 м.п.
11 м.п.
34 м.п.
52 м п.
66 м п.
6 м п.
12 м п.
41 м п.
</t>
    </r>
    <r>
      <rPr>
        <b/>
        <sz val="10"/>
        <rFont val="Times New Roman"/>
        <family val="1"/>
        <charset val="204"/>
      </rPr>
      <t>Протяженность: 0,812 км</t>
    </r>
  </si>
  <si>
    <r>
      <t xml:space="preserve">372 м п.
51 м п.
262,1 м п.
4 м.п.
66,1 м п.
18 м п.
35,1 м п.
39 м п.
14,2 м п.
36,3 м п.
142 м п.
31,2 м п
</t>
    </r>
    <r>
      <rPr>
        <b/>
        <sz val="10"/>
        <rFont val="Times New Roman"/>
        <family val="1"/>
        <charset val="204"/>
      </rPr>
      <t>Протяженность: 1,071 км.</t>
    </r>
  </si>
  <si>
    <r>
      <t xml:space="preserve">22 м п.
400 м п.
120,6 м п.
110 м п.
127 м п.
56 м п.
132 м п.
2 м п.
15 м п.
79 м п.
23 м п.
41 м п.
6 м п.
16 м п.
47 м п.
7 м п.
47 м п.
19 м п.
126 м п.
11 м п.
85 м п.
30 м п.
49 м п.
38 м п.
9 м п.
5 м п.
135 м п.
9 м п.
10 м п.
24 м п.
10 м п.
32 м п.
64 м п.
66 м п.
7 м п.
38 м п.
8 м п.
20 м п.
30 м п.
9 м п.
7 м п.
53 м п.
51 м п.
54 м п.
25 м п.
15 м п.
15 м п.
</t>
    </r>
    <r>
      <rPr>
        <b/>
        <sz val="10"/>
        <rFont val="Times New Roman"/>
        <family val="1"/>
        <charset val="204"/>
      </rPr>
      <t>Протяженность: 2,305</t>
    </r>
  </si>
  <si>
    <r>
      <t xml:space="preserve">205 м п.
2 м п.
117 м п.
181 м п.
299 м п.
250 м п.
25 м п.
83 м п.
160 м п.
131 м п.
6 м п.
252 м п.
16 м п.
12 м п.
19 м п.
14 м п.
45 м п.
20 м п.
41 м п.
23 м п.
8 м п.
6 м п.
8 м п.
9 м п.
14 м п.
9 м п.
33 м п.
7 м п.
5 м п.
4 м п.
63 м п.
75 м п.
</t>
    </r>
    <r>
      <rPr>
        <b/>
        <sz val="10"/>
        <rFont val="Times New Roman"/>
        <family val="1"/>
        <charset val="204"/>
      </rPr>
      <t>Протяженность: 2,142 км</t>
    </r>
  </si>
  <si>
    <r>
      <t xml:space="preserve">161 м.п.
89 м.п.
34 м.п.
175 м.п.
400 м.п.
22 м.п.
77 м п.
54 м п.
37 м п.
3 м п.
10 м п.
65 м п.
53 м п.
4 м п.
21 м п.
</t>
    </r>
    <r>
      <rPr>
        <b/>
        <sz val="10"/>
        <rFont val="Times New Roman"/>
        <family val="1"/>
        <charset val="204"/>
      </rPr>
      <t>Протяженность: 1,205 км</t>
    </r>
  </si>
  <si>
    <r>
      <t xml:space="preserve">190 м.п.
260 м.п.
260 м.п.
75 м.п.
104 м п.
146 м.п.
34 м п.
71 м п.
5 м п.
26 м п.
68  м п.
66 м п.
7 м п.
5 м п.
75 м п.
12 м п.
15 м п. 
28 м п.
</t>
    </r>
    <r>
      <rPr>
        <b/>
        <sz val="10"/>
        <rFont val="Times New Roman"/>
        <family val="1"/>
        <charset val="204"/>
      </rPr>
      <t>Протяженность: 1,447 км</t>
    </r>
  </si>
  <si>
    <r>
      <t xml:space="preserve">86 м п.
634 м п.
9 м п.
444 м п.
5 м п.
12 м п.
10 м п.
27 м п.
49 м п.
10 м п.
97 м п.
49 м п.
18 м п.
28 м п.
8 м п.
33 м п.
55 м п.
14 м п.
43 м п.
5 м п.
</t>
    </r>
    <r>
      <rPr>
        <b/>
        <sz val="10"/>
        <rFont val="Times New Roman"/>
        <family val="1"/>
        <charset val="204"/>
      </rPr>
      <t>Протяженность: 1,636 км</t>
    </r>
  </si>
  <si>
    <r>
      <t xml:space="preserve">52 м п.
105 м п.
330 м п.
53 м п.
209 м п.
33 м п.
19 м п.
90 м п.
43 м п.
18 м п.
8 м п.
8 м п.
8 м п.
</t>
    </r>
    <r>
      <rPr>
        <b/>
        <sz val="10"/>
        <rFont val="Times New Roman"/>
        <family val="1"/>
        <charset val="204"/>
      </rPr>
      <t>Протяженность: 0,976 км</t>
    </r>
  </si>
  <si>
    <r>
      <t xml:space="preserve">278 м п.
153 м п.
60 м п.
75 м п.
28 м п.
150 м п.
97 м п.
47 м п.
101 м п.
101 м п.
17 м п.
38 м п.
23 м п.
76 м п.
134 м п.
65 м п.
80 м п.
15 м п.
9 м п.
58 м п.
20 м п.
10  м п.
9 м п.
29 м п.
62 м п.
31 м п.
12 м п.
4 м п.
62 м п.
47 м п.
18 м п.
41 м п.
25 м п.
10 м п.
29 м п.
12 м п.
17 м п.
40 м п.
75 м п.
5 м п.
3 м п.
31 м п.
</t>
    </r>
    <r>
      <rPr>
        <b/>
        <sz val="10"/>
        <rFont val="Times New Roman"/>
        <family val="1"/>
        <charset val="204"/>
      </rPr>
      <t>Протяженность: 2,197 км</t>
    </r>
  </si>
  <si>
    <r>
      <t xml:space="preserve">167  м.п.
474 м п.
10 м п.
203,5 м п.
52 м п.
345 м п.
224 м п.
64 м п.
48 м п.
80 м п.
24  м п.
136 м п.
35 м п.
41 м п.
58 м п.
47 м п.
65 м п.
25 м п.
31 м п.
37 м п.
9 м п.
56 м п.
58 м п.
3 м п.
52 м п.
46 м п.
74 м п.
68 м п.
10 м п.
38 м п.
55 м п.
60 м п.
17 м п.
8 м п.
10 м п.
63 м п.
9 м п.
16 м п.
46 м п.
110 м п.
22 м п.
5 м п.
8 м п.
60 м п.
10 м п.
10 м п.
10 м п.
</t>
    </r>
    <r>
      <rPr>
        <b/>
        <sz val="10"/>
        <rFont val="Times New Roman"/>
        <family val="1"/>
        <charset val="204"/>
      </rPr>
      <t>Протяженность: 3,100 км</t>
    </r>
  </si>
  <si>
    <t>Северный район, номер регистрации №35-35-21/089/2013-21</t>
  </si>
  <si>
    <r>
      <t xml:space="preserve">23 м п.
17 м п.
136 м п.
18 м п.
240 м п.
81 м п.
42 м п.
40 м п.
7 м п.
12 м п.
8 м п.
14 м п.
98 м п.
9 м п.
30 м п.
</t>
    </r>
    <r>
      <rPr>
        <b/>
        <sz val="10"/>
        <rFont val="Times New Roman"/>
        <family val="1"/>
        <charset val="204"/>
      </rPr>
      <t>Протяженность: 0,775</t>
    </r>
    <r>
      <rPr>
        <sz val="10"/>
        <rFont val="Times New Roman"/>
        <family val="1"/>
        <charset val="204"/>
      </rPr>
      <t xml:space="preserve"> км</t>
    </r>
  </si>
  <si>
    <r>
      <t xml:space="preserve">402 м п.
215 м п.
149 м п.
100 м п. 
11 м п.
34 м п.
7 м п.
53 м п.
34 м п.
78 м п.
140 м п.
80 м п.
172 м п.
80 м п.
56 м п.
22 м п.
30 м п.
10 м п.
48 м п.
31 м п.
15 м п.
90 м п.
37 м п.
6 м п.
175 м п.
10 м п.
9 м п.
</t>
    </r>
    <r>
      <rPr>
        <b/>
        <sz val="10"/>
        <rFont val="Times New Roman"/>
        <family val="1"/>
        <charset val="204"/>
      </rPr>
      <t>Протяженность: 2,094 км</t>
    </r>
  </si>
  <si>
    <r>
      <t xml:space="preserve">245 м п.
291 м п.
10 м п.
22 м п.
30 м п.
23 м п.
32 м п.
10 м п.
8 м п.
35 м п.
</t>
    </r>
    <r>
      <rPr>
        <b/>
        <sz val="10"/>
        <rFont val="Times New Roman"/>
        <family val="1"/>
        <charset val="204"/>
      </rPr>
      <t>Протяженность: 0,706</t>
    </r>
    <r>
      <rPr>
        <sz val="10"/>
        <rFont val="Times New Roman"/>
        <family val="1"/>
        <charset val="204"/>
      </rPr>
      <t xml:space="preserve"> км</t>
    </r>
  </si>
  <si>
    <r>
      <t xml:space="preserve">183 м п.
40 м п.
72 м п.
95 м п.
45 м п.
112 м п.
44,6 м п.
27 м п.
33 м п.
50 м п.
11 м п.
11 м п.
12 м п.
17 м п.
9 м п.
7 м п.
19 м п.
14 м п.
15 м п.
43 м п.
12 м п.
13 м п.
17 м п.
78 м п.
8 м п.
12 м п.
10 м п.
</t>
    </r>
    <r>
      <rPr>
        <b/>
        <sz val="10"/>
        <rFont val="Times New Roman"/>
        <family val="1"/>
        <charset val="204"/>
      </rPr>
      <t>Протяженность: 1,010</t>
    </r>
    <r>
      <rPr>
        <sz val="10"/>
        <rFont val="Times New Roman"/>
        <family val="1"/>
        <charset val="204"/>
      </rPr>
      <t xml:space="preserve"> км</t>
    </r>
  </si>
  <si>
    <r>
      <t xml:space="preserve">747 м п.
33 м п.
93 м п.
144  м п.
105 м п.
64 м п.
111 м п.
72 м п.
24 м п.
24 м п.
46 м п.
56 м п.
27 м п.
57 м п.
43 м п.
24 м п.
47 м п.
67 м п.
77 м п
54 м п.
60 м п.
13 м п..
14 м п.
18 м п.
7 м п.
13 м п.
65 м п.
9 м п.
7 м п.
96 м п.
21  м п.
9 м п.
120 м п.
</t>
    </r>
    <r>
      <rPr>
        <b/>
        <sz val="10"/>
        <rFont val="Times New Roman"/>
        <family val="1"/>
        <charset val="204"/>
      </rPr>
      <t>Протяженность: 2,367 км</t>
    </r>
  </si>
  <si>
    <r>
      <t xml:space="preserve">234 м.п.
251 м.п.
364 м.п.
329 м.п.
8 м.п.
23 м.п.
10 м.п.
</t>
    </r>
    <r>
      <rPr>
        <b/>
        <sz val="10"/>
        <rFont val="Times New Roman"/>
        <family val="1"/>
        <charset val="204"/>
      </rPr>
      <t>Протяженность: 1,219 км</t>
    </r>
  </si>
  <si>
    <r>
      <t xml:space="preserve">89 м.п.
235 м.п.
</t>
    </r>
    <r>
      <rPr>
        <b/>
        <sz val="10"/>
        <rFont val="Times New Roman"/>
        <family val="1"/>
        <charset val="204"/>
      </rPr>
      <t>Протяженность: 0,324 км</t>
    </r>
  </si>
  <si>
    <t>Ду500 мм
Ду350 мм
Ду300 мм
Ду300 мм
Ду200 мм
Ду200 мм
Ду200 мм
Ду150 мм
Ду150 мм</t>
  </si>
  <si>
    <r>
      <t xml:space="preserve">137 м.п.
122 м.п.
64 м.п.
155 м.п.
101 м.п.
117 м.п.
218 м.п.
18 м.п.
27 м.п.
</t>
    </r>
    <r>
      <rPr>
        <b/>
        <sz val="10"/>
        <rFont val="Times New Roman"/>
        <family val="1"/>
        <charset val="204"/>
      </rPr>
      <t xml:space="preserve">Протяженность: 0,959 км </t>
    </r>
  </si>
  <si>
    <r>
      <t xml:space="preserve">315 м.п.
</t>
    </r>
    <r>
      <rPr>
        <b/>
        <sz val="10"/>
        <rFont val="Times New Roman"/>
        <family val="1"/>
        <charset val="204"/>
      </rPr>
      <t>Протяженность: 0,315 км</t>
    </r>
  </si>
  <si>
    <r>
      <t xml:space="preserve">564 м.п.
205 м.п.
160 м.п.
150 м.п.
</t>
    </r>
    <r>
      <rPr>
        <b/>
        <sz val="10"/>
        <rFont val="Times New Roman"/>
        <family val="1"/>
        <charset val="204"/>
      </rPr>
      <t>Протяженность: 1,079 км</t>
    </r>
  </si>
  <si>
    <r>
      <t xml:space="preserve">349 м.п.
220 м.п.
237 м.п. 
37 м.п.
18 м.п. 
36 м.п.
</t>
    </r>
    <r>
      <rPr>
        <b/>
        <sz val="10"/>
        <rFont val="Times New Roman"/>
        <family val="1"/>
        <charset val="204"/>
      </rPr>
      <t>Протяженность: 0,897</t>
    </r>
  </si>
  <si>
    <r>
      <t xml:space="preserve">97 м.п.
387 м.п.
138 м.п. 
51 м.п 
26 м.п.
10 м.п.
29 м.п.
16 м.п.
37 м.п.
</t>
    </r>
    <r>
      <rPr>
        <b/>
        <sz val="10"/>
        <rFont val="Times New Roman"/>
        <family val="1"/>
        <charset val="204"/>
      </rPr>
      <t>Протяженность: 0,791 км</t>
    </r>
  </si>
  <si>
    <t>Прокладка бесканальная и в непроходном канале, в ППУ изоляции с системой ОДК, в двухтрубном исполнении</t>
  </si>
  <si>
    <r>
      <t xml:space="preserve">646,2 м.п.
58,4 м п.
256 м п.
147 м.п.
304 м п.
28 м п.
26 м п.
5 м п.
29,3 м п.
155 м п.
159 м п.
96,5 м п.
78 м п.
11 м п.
162,2 м п.
41,8 м п.
5 м п.
20 м п.
110,5 м п.
</t>
    </r>
    <r>
      <rPr>
        <b/>
        <sz val="10"/>
        <rFont val="Times New Roman"/>
        <family val="1"/>
        <charset val="204"/>
      </rPr>
      <t>Протяженность: 2,339 км</t>
    </r>
  </si>
  <si>
    <t>ТК-41/Ломоносова - ТК-44/Ломоносова
ТК-44Б/Ломоносова - К-Склад/1
ТК-42А/Ломоносова - К-Техздание/1
В(В)-Лом28/205 - В(З)-Менд3/205
В(С)-Менд3/205 - К-Менд12/205
К-Склад/1 - К-Баб21/1
ТК-42/Ломоносова - К-Лом30-32/204
ТК-41/Ломоносова - В(З)-Лом34/204
К-Лом30-32/204 - К-Менд2/204
Р5/208 - К-Лом31/1
К-Менд12/205 - В(Ю)-Менд10/204
К-Менд3-5/205 - В(Ю)-Менд7/205
ТК-44/Ломоносова - В-Лом27/208
ТК-44А/Ломоносова - В-Стр28А/208
ТК-44Б/Ломоносова - В(З)-Стр20/205
К-Клуб15/1 - В(З)-Клуб15/208
К-Склад/1 - К-Клуб19/1
К-Баб21/1 - В-Баб21/208
К-Баб21/1 - К-Стр34/1
ТК-43/Ломоносова - Р5/208
Р8/205 - В-Менд1/205
К-Менд6-12/205 - В-Менд6/204
К-Менд12/205 - В-Менд12/204
Р13/205 - В(З)-Менд5/205
К-Лом25/1 - В-Ст.корп./208
К-Стр30/1 - В-Стр30/208
К-Клуб19/1 - В-Баб27/208
К-Стр34/1 - В-Стр38/208
К-Стр34/1 - В-Стр34/208
К-Лом30-32/204 - В-Лом32/204
К-Лом30/204 - В-Лом30/204
К-Менд2/204 - В-Менд2/204
К-Менд2/204 - В-Менд4/204
К-Техздание/1 - В-Техзание/211
К-Стр28А/1 - В-Кафе/208
К-Лом30А - В-Лом30А/204
К-Стоянка/1 -- К-Корп3/1
К-Техздание/1 - В-Гаражи/211
К-Лом31/1 - В-Лом31/211
К-Лом31/1 - В(В)-Гараж_т/ц/208
В(З)-Гараж _т/ц/208 - В-Клуб11/208
ТК-44"/Ломоносова - Р1/208
К-Стр30/1 - В-Маст/208
К-Стр32/1 - В-Стр32/208
К-Баб21/1 - В-34Склад/208</t>
  </si>
  <si>
    <r>
      <t xml:space="preserve">375 м.п.
319 м п.
128 м п.
95 м п.
171 м п.
27 м п.
29 м п.
24 м п.
132 м п.
40 м.п.
25 м п.
125 м.п.
30 м п.
57 м п.
92 м п.
20 м п.
70 м п.
93 м п.
33 м п.
22 м п.
5 м п.
68 м п.
10 м п.
6 м п.
46 м п.
20 м п.
51 м п.
63 м п.
16 м п.
15 м п.
5 м п.
16 м п.
85 м п.
36 м п.
2 м п.
22 м п.
14 м п.
142 м п.
5 м п.
113 м п.
53 м п.
16 м п.
41 м п.
10 м п.
10 м п.
</t>
    </r>
    <r>
      <rPr>
        <b/>
        <sz val="10"/>
        <rFont val="Times New Roman"/>
        <family val="1"/>
        <charset val="204"/>
      </rPr>
      <t>Протяженность: 2,777 км</t>
    </r>
  </si>
  <si>
    <t>Ду500 мм
Ду250 мм
Ду150 мм
Ду100 мм</t>
  </si>
  <si>
    <t>ТК-8/Юбилейная - ТК-14/Белова
ТК-12А/Юбилейная - К(ЮЗ)-К.Бел39/23
ТК-9/Юбилейная - К-Юбилейная32/23
ТК-13/Юбилейная - В(В)-К.Бел25/23</t>
  </si>
  <si>
    <r>
      <t>585 м.п.
130 м.п.
10 м.п.
23 м п.</t>
    </r>
    <r>
      <rPr>
        <b/>
        <sz val="10"/>
        <rFont val="Times New Roman"/>
        <family val="1"/>
        <charset val="204"/>
      </rPr>
      <t xml:space="preserve">
Протяженность: 0,748 км</t>
    </r>
  </si>
  <si>
    <t>ТК-15/22 - ТК-19/Белова
ТК-18/Белова - ТК-14/Белова
ТК-16/Белова - К-К.Бел23/23
ТК-22/Белова - В-К.Бел1/22
ТК-19/Белова - В(Ю) - К.Бел15/22
В(З)-К.Бел15/22 - К-К.Бел11/22
К-К.Бел23/3 - В-Юбил12/23
К-К.Бел23/23 - В(З)-К.Бел23/23
ТК-20/Белова - В-К.Бел9/22
К-К.Бел.11/22 - В-К.Бел11/22
В(ЮВ)-К.Бел23/23 - В-К.Бел27/23</t>
  </si>
  <si>
    <t>Ду500 мм
Ду500 мм
Ду150 мм
Ду125 мм
Ду100 мм
Ду100 мм
Ду100 мм
Ду100 мм
Ду80 мм
Ду80 мм
Ду80 мм</t>
  </si>
  <si>
    <r>
      <t xml:space="preserve">680 м.п.
270 м.п.
8 м п.
5 м п.
74 м п.
26 м п.
66 м п.
19 м п.
41 м п.
26 м п.
52 м п.
</t>
    </r>
    <r>
      <rPr>
        <b/>
        <sz val="10"/>
        <rFont val="Times New Roman"/>
        <family val="1"/>
        <charset val="204"/>
      </rPr>
      <t>Протяженность: 1,267 км</t>
    </r>
  </si>
  <si>
    <t>К-12'/Мира - ТК-12/Победы
ТК-12/Победы - К-Маяк11/110
ТК-16/Маяковского - Р-1/93</t>
  </si>
  <si>
    <t>Ду600 мм
Ду300 мм
Ду150 мм</t>
  </si>
  <si>
    <r>
      <t xml:space="preserve">695 м.п.
181 п.м.
54 м п.
</t>
    </r>
    <r>
      <rPr>
        <b/>
        <sz val="10"/>
        <rFont val="Times New Roman"/>
        <family val="1"/>
        <charset val="204"/>
      </rPr>
      <t>Протяженность: 0,930 км</t>
    </r>
  </si>
  <si>
    <t>УТ-5/Октябрьский - УТ-6/Октябрьский
УТ-6/Октябрьский - УТ-8/Наседкина
УТ-8/Наседкина - УТ-9/Наседкина
УТ-8/Наседкина - УТ-1/114МКР
УТ-8/Наседкина - В(С)-Наседкина7/115</t>
  </si>
  <si>
    <t>Ду400 мм
Ду350 мм
Ду300 мм
Ду300 мм
Ду200 мм</t>
  </si>
  <si>
    <r>
      <t xml:space="preserve">99 м п.
211 м п.
102 м п.
14,5 м п.
46 м п.
</t>
    </r>
    <r>
      <rPr>
        <b/>
        <sz val="10"/>
        <rFont val="Times New Roman"/>
        <family val="1"/>
        <charset val="204"/>
      </rPr>
      <t>Протяженность:0,4725 км</t>
    </r>
  </si>
  <si>
    <t>К-18/Ленина - К-3А/Сталеваров
К-3А/Сталеваров - К-Алмаз/176
К-3А/Сталеваров - УТ-1/10
К-Алмаз/176 - К-Стадион/176
К-Алмаз3/176 - В-Стал43/176
К-3/Сталеваров - К(С)-Стал36/10
УТ-1/10 - К(З)-Стал34/10
К-5/Сталеваров - В-Маст.1/10
К-1А/Сталеваров - В-Стал47/176
К(3)-Стал34/10 - В(ЮВ)-Стал34/10
К-2А/Сталеваров - В-Стал45А/176
К-2/Сталеваров - В(З)-Стал40/2
К(С)-Стал34/10 - В(СВ)-Стал34/10
К-4А/Сталеваров - В(З)-Стал28/10
В(В)-Стал28/10 - В-Стал30А/10
К-Стал24-26/10 - В(С)-Стал24/10
К-Стал24-26/10 - Р5/10
К-Мастер-е/10 - К-Общеж./10
К-Стадион/176 - В-Стал43/179
К-Общеж./10 - В-Общеж./10
К-2А/Сталеваров - В-Кассы/176
В(В0-Стал40/2 - В-Стал42А/2</t>
  </si>
  <si>
    <t>Ду400 мм
Ду250 мм
Ду200 мм
Ду150 мм
Ду150 мм
Ду150 мм
Ду150 мм
Ду150 мм
Ду125 мм
Ду125 мм
Ду100 мм
Ду100 мм
Ду100 мм
Ду100 мм
Ду100 мм
Ду100 мм
Ду100 мм
Ду100 мм
Ду100 мм
Ду80 мм
Ду70 мм
Ду70 мм</t>
  </si>
  <si>
    <r>
      <t xml:space="preserve">365 м.п.
83 м.п.
160 м п.
86 м.п.
30 м.п.
51 м п.
41 м п.
114 м п.
9 м п.
122 м п.
8 м п.
36 м.п.
21 м п.
34 м п
11 м п.
6 м п.
29 м п.
63 м п.
29 м п.
65 м п.
54 м п.
64 м п.
</t>
    </r>
    <r>
      <rPr>
        <b/>
        <sz val="10"/>
        <rFont val="Times New Roman"/>
        <family val="1"/>
        <charset val="204"/>
      </rPr>
      <t>Протяженность: 1,481 км</t>
    </r>
  </si>
  <si>
    <t>Участок магистральной т/с по пр. Победы от ТК-12А маг. Победы до К-3 маг. Гоголя ( включая ТК-12, ТК13, ТК-14, ТК-15)</t>
  </si>
  <si>
    <t>Участок магистральной т/с от ТК-4 маг. Набережная  до ТК-9 маг. Набережная (включая ТК-5, ТК-7, ТК-8)</t>
  </si>
  <si>
    <t>Участок магистральной т/с от ТК-13 до ТК-17 по Краснодонцев (кроме участка ТК-16, ТК16</t>
  </si>
  <si>
    <t>Участок магистральной т/с от ТК-9 по ул. Архангельская до ТК-14А по ул. Архангельская</t>
  </si>
  <si>
    <t>Участок магистральной т/с от стены здания котельная Южная до Н.О. УТ-2 ул. Рыбинская</t>
  </si>
  <si>
    <t>Участок магистральной т/с от К-5 до К-7а по ул.Ленина и от К-14а до К-16 по ул. Ленина</t>
  </si>
  <si>
    <t>Участок магистральной т/с от ТК-41 по ул. Вологодская до ТК-22 по ул. Ленина со всеми ответвлениями на дома</t>
  </si>
  <si>
    <t>Участок распределительной т/с от ТК-6 Гоголя до К3-Порт.</t>
  </si>
  <si>
    <t>Участок магистральной т/с УТ-9 Октябрьский пр.</t>
  </si>
  <si>
    <t>Участок магистральной т/с от ТК-9а до ТК-69 по пр. Победы и врезка на дом</t>
  </si>
  <si>
    <t>Участок магистральной т/с от К-10м Металлургов до К-12' Мира</t>
  </si>
  <si>
    <t xml:space="preserve">Участок магистральной т/с от УТ-2 по ул. Чайковского до УТ-2 маг. Север-Центр, от Р-19 кв.219 до УТ-1 Котельная №10 </t>
  </si>
  <si>
    <t>Участок магистральной т/с от ТК-4 по ул. Гоголя до ТК-25 по ул. Красная</t>
  </si>
  <si>
    <t>Участок магистральной тепловой сети от У-6/Металлургов до К-8А/Доменщиков</t>
  </si>
  <si>
    <t>Участок магистральной тепловой сети от К-5/Ленина до К-9'/Ленина</t>
  </si>
  <si>
    <t>Участок магистральной тепловой сети от ТК-8/Окинина до ТК-1/Окинина</t>
  </si>
  <si>
    <t>Участок магистральной тепловой сети от УТ-2/Октябрьский до УТ-5/Октябрьский</t>
  </si>
  <si>
    <t>Участок магистральной тепловой сети от УТ-12/Октябрьский до УТ-15/Годовикова</t>
  </si>
  <si>
    <t>Участок магистральной тепловой сети от К-20/Ленина до К-26/Ленина</t>
  </si>
  <si>
    <t>Участок магистральной тепловой снети от ТК-8/Окинина до ТК-22/Окинина</t>
  </si>
  <si>
    <t>Участок магистральной тепловой сети от ТК-1/Краснодонцев до ТК-1Б/Краснодонцев, от ТК-7/Краснодонцев до ТК-9/Краснодонцев</t>
  </si>
  <si>
    <t>Участок магистральной тепловой сети от ТК-9'/Ленина до ТК-7А/Труда</t>
  </si>
  <si>
    <t>Участок магистральной тепловой сети от Павильона-М/Металлургов до К-12' по ул Мира</t>
  </si>
  <si>
    <t>Участок магистральной тепловой сети от  ТК-12/Краснодонцев до ТК-4/Архангельская</t>
  </si>
  <si>
    <t>Участок магистральной тепловой сети от ТК-11/Данилова до ТК-6/Сталеваров</t>
  </si>
  <si>
    <t>Участок магистральной тепловой сети от Котельной №2 до ТК-6/Юбилейная</t>
  </si>
  <si>
    <t>Участок магистральной тепловой сети от ТК-5/Окинина до ТК-5/Остинская</t>
  </si>
  <si>
    <t>Участок магитральной тепловой сети от ТК-14/Белова до ТК-15/Олимпийская</t>
  </si>
  <si>
    <t>Участок магистральной тепловой сети от ТК-41/Ломоносова до ТК-44/Ломоносова</t>
  </si>
  <si>
    <t>Участок магистральной тепловой сети от ТК-8/Юбилейная до ТК-14/Белова</t>
  </si>
  <si>
    <t>Участок тепловой сети от ТК-12/Архангельская до ТК-18/Белова</t>
  </si>
  <si>
    <t>Участок магистральной тепловой сети от ТК-17М/Металлургов до ТК-13М/Металлургов</t>
  </si>
  <si>
    <t>Участок магистральной тепловой сети от ТК-15/22 до ТК-14/Белова</t>
  </si>
  <si>
    <t>Участок магистральной тепловой сети от К-7А/Ленина до К-11/Ленина</t>
  </si>
  <si>
    <t>Участок тепловой сети от К-Северное21/ФМК до Моченова, 2</t>
  </si>
  <si>
    <t>Участок магистральной тепловой сети от ТК-12'/Мира до ТК-12/Победы</t>
  </si>
  <si>
    <t>Участок тепловой сети от ТК-46/Ломоносова до К-2/Парковая с ответвлениями</t>
  </si>
  <si>
    <t>Участок тепловой сети от ТК-3'/Архангельская до ТК-А/Белова</t>
  </si>
  <si>
    <t>Участок тепловой сети от К-Верещ55/А до К-Гор51/103 с ответвлениями</t>
  </si>
  <si>
    <t>Участок магистральной тепловой сети от котельной "Северная" до ТК-5/Окинина</t>
  </si>
  <si>
    <t>Участок тепловой сети от К-41/Победы до К-49/Вологодская с ответствлениями</t>
  </si>
  <si>
    <t>Участок магистральной тепловой сети от ТК-1А/Олимпийская до ТК-3/Олимпийская</t>
  </si>
  <si>
    <t>Участок тепловой сети от К-11А/Ленина до Ленина 151А, Ломоносова 33 с ответвлениями</t>
  </si>
  <si>
    <t>Участок тепловой сети от ТК-2/Гоголя, ТК-3/Гоголя до ТК-5А/Гоголя (через ул. Химиков) с ответствлениями</t>
  </si>
  <si>
    <t>Участок магистральной тепловой сети от К-16/Победы до ТК-55/Победы</t>
  </si>
  <si>
    <t>Участок магистральной тепловой сети от К-10М-1/Металлургов до У-41/Металлургов</t>
  </si>
  <si>
    <t>Участок магистральной тепловой сети от УТ-2/Первомайская доТК-27/Красная</t>
  </si>
  <si>
    <t>Участок магистральной тепловой сети от УТ-5/Октябрьский до УТ-8/Наседкина</t>
  </si>
  <si>
    <t xml:space="preserve">Участок тепловой сети от ТК-1/Бардина до Устюженская, 36, Устюженская, 14 с ответсвлениями </t>
  </si>
  <si>
    <t>Участок тепловой сети от ТК-58/Победы до К-Комс29-6/Привокзальный с ответвлениями</t>
  </si>
  <si>
    <t>Участок тепловой сети от ТК-2А/Гоголя до ТК-Перв3А/Первомайская с ответвлениями</t>
  </si>
  <si>
    <t>Участок магистральной тепловой сети от ТК-4/Олимпийская до ТК-12А/Олимпийская</t>
  </si>
  <si>
    <t>Участок магистральной тепловой сети от К-18/Ленина до К-3А/Сталеваров</t>
  </si>
  <si>
    <t xml:space="preserve">
</t>
  </si>
  <si>
    <t xml:space="preserve">Приложение 1
к Условиям концессионного      соглашения в отношении объектов концессионного соглашения
</t>
  </si>
  <si>
    <t>Задание на реконструкцию объектов концессионного соглашения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</si>
</sst>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00"/>
  </numFmts>
  <fonts count="9" x14ac:knownFonts="1">
    <font>
      <sz val="10"/>
      <name val="Arial Cyr"/>
      <charset val="204"/>
    </font>
    <font>
      <sz val="11"/>
      <color theme="1"/>
      <name val="Calibri"/>
      <family val="2"/>
      <charset val="204"/>
      <scheme val="minor"/>
    </font>
    <font>
      <sz val="12"/>
      <name val="Times New Roman"/>
      <family val="1"/>
      <charset val="204"/>
    </font>
    <font>
      <sz val="10"/>
      <name val="Times New Roman"/>
      <family val="1"/>
      <charset val="204"/>
    </font>
    <font>
      <b/>
      <sz val="12"/>
      <name val="Times New Roman"/>
      <family val="1"/>
      <charset val="204"/>
    </font>
    <font>
      <b/>
      <sz val="10"/>
      <name val="Times New Roman"/>
      <family val="1"/>
      <charset val="204"/>
    </font>
    <font>
      <sz val="10"/>
      <color theme="1"/>
      <name val="Times New Roman"/>
      <family val="1"/>
      <charset val="204"/>
    </font>
    <font>
      <sz val="11"/>
      <name val="Times New Roman"/>
      <family val="1"/>
      <charset val="204"/>
    </font>
    <font>
      <sz val="12"/>
      <name val="Arial Cyr"/>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4">
    <xf numFmtId="0" fontId="0" fillId="0" borderId="0" xfId="0"/>
    <xf numFmtId="0" fontId="3" fillId="0" borderId="0" xfId="0" applyFont="1"/>
    <xf numFmtId="0" fontId="3" fillId="0" borderId="1" xfId="0" applyFont="1" applyBorder="1"/>
    <xf numFmtId="0" fontId="3" fillId="0" borderId="0" xfId="0" applyFont="1" applyAlignment="1">
      <alignment wrapText="1"/>
    </xf>
    <xf numFmtId="0" fontId="3" fillId="0" borderId="0" xfId="0" applyFont="1" applyAlignment="1">
      <alignment horizontal="center" vertical="center"/>
    </xf>
    <xf numFmtId="0" fontId="7" fillId="0" borderId="0" xfId="0" applyFont="1"/>
    <xf numFmtId="0" fontId="2" fillId="0" borderId="0" xfId="0" applyFont="1" applyAlignment="1">
      <alignment horizontal="left" vertical="center" wrapText="1"/>
    </xf>
    <xf numFmtId="0" fontId="3" fillId="2" borderId="0" xfId="0" applyFont="1" applyFill="1" applyAlignment="1">
      <alignment horizontal="center" vertical="center"/>
    </xf>
    <xf numFmtId="0" fontId="3" fillId="2" borderId="0" xfId="0" applyFont="1" applyFill="1"/>
    <xf numFmtId="0" fontId="3" fillId="2" borderId="0" xfId="0" applyFont="1" applyFill="1" applyAlignment="1">
      <alignment wrapText="1"/>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1" xfId="0" applyFont="1" applyFill="1" applyBorder="1" applyAlignment="1">
      <alignment horizontal="center" vertical="top"/>
    </xf>
    <xf numFmtId="0" fontId="3" fillId="2" borderId="1" xfId="0" applyFont="1" applyFill="1" applyBorder="1" applyAlignment="1">
      <alignment horizontal="center" vertical="top" wrapText="1"/>
    </xf>
    <xf numFmtId="2" fontId="3" fillId="2" borderId="1"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0" fontId="5" fillId="2" borderId="1" xfId="0" applyFont="1" applyFill="1" applyBorder="1" applyAlignment="1">
      <alignment horizontal="center" vertical="top" wrapText="1"/>
    </xf>
    <xf numFmtId="0" fontId="5" fillId="2" borderId="1" xfId="0" applyFont="1" applyFill="1" applyBorder="1" applyAlignment="1">
      <alignment horizontal="right" vertical="top" wrapText="1"/>
    </xf>
    <xf numFmtId="0" fontId="5" fillId="2" borderId="1" xfId="0" applyFont="1" applyFill="1" applyBorder="1" applyAlignment="1">
      <alignment horizontal="center" vertical="center"/>
    </xf>
    <xf numFmtId="0" fontId="4" fillId="2" borderId="1" xfId="0" applyFont="1" applyFill="1" applyBorder="1" applyAlignment="1">
      <alignment horizontal="center" wrapText="1"/>
    </xf>
    <xf numFmtId="0" fontId="3" fillId="2" borderId="1" xfId="0" applyFont="1" applyFill="1" applyBorder="1" applyAlignment="1">
      <alignment vertical="top" wrapText="1"/>
    </xf>
    <xf numFmtId="0" fontId="3" fillId="2" borderId="1" xfId="0" applyFont="1" applyFill="1" applyBorder="1" applyAlignment="1">
      <alignment horizontal="left" vertical="top" wrapText="1"/>
    </xf>
    <xf numFmtId="43" fontId="3" fillId="2" borderId="1" xfId="0" applyNumberFormat="1" applyFont="1" applyFill="1" applyBorder="1" applyAlignment="1">
      <alignment horizontal="center" vertical="center" wrapText="1"/>
    </xf>
    <xf numFmtId="0" fontId="3" fillId="2" borderId="4" xfId="0" applyFont="1" applyFill="1" applyBorder="1" applyAlignment="1">
      <alignment vertical="top" wrapText="1"/>
    </xf>
    <xf numFmtId="0" fontId="3" fillId="2" borderId="4" xfId="0" applyFont="1" applyFill="1" applyBorder="1" applyAlignment="1">
      <alignment vertical="center" wrapText="1"/>
    </xf>
    <xf numFmtId="0" fontId="3" fillId="2" borderId="4" xfId="0" applyFont="1" applyFill="1" applyBorder="1" applyAlignment="1">
      <alignment wrapText="1"/>
    </xf>
    <xf numFmtId="0" fontId="3" fillId="2" borderId="1" xfId="0" applyFont="1" applyFill="1" applyBorder="1"/>
    <xf numFmtId="0" fontId="5" fillId="2" borderId="1" xfId="0" applyFont="1" applyFill="1" applyBorder="1"/>
    <xf numFmtId="0" fontId="3" fillId="2" borderId="1" xfId="0" applyFont="1" applyFill="1" applyBorder="1" applyAlignment="1">
      <alignment wrapText="1"/>
    </xf>
    <xf numFmtId="0" fontId="5" fillId="2" borderId="1" xfId="0" applyFont="1" applyFill="1" applyBorder="1" applyAlignment="1">
      <alignment wrapText="1"/>
    </xf>
    <xf numFmtId="2" fontId="5" fillId="2" borderId="1" xfId="0" applyNumberFormat="1" applyFont="1" applyFill="1" applyBorder="1"/>
    <xf numFmtId="0" fontId="3" fillId="2" borderId="4" xfId="0" applyFont="1" applyFill="1" applyBorder="1"/>
    <xf numFmtId="0" fontId="6" fillId="2" borderId="1" xfId="0" applyFont="1" applyFill="1" applyBorder="1" applyAlignment="1">
      <alignment vertical="top" wrapText="1"/>
    </xf>
    <xf numFmtId="164" fontId="5" fillId="2" borderId="1" xfId="0" applyNumberFormat="1" applyFont="1" applyFill="1" applyBorder="1"/>
    <xf numFmtId="0" fontId="4" fillId="2" borderId="4" xfId="0" applyFont="1" applyFill="1" applyBorder="1" applyAlignment="1">
      <alignment horizontal="center" wrapText="1"/>
    </xf>
    <xf numFmtId="164" fontId="3" fillId="2" borderId="1" xfId="0" applyNumberFormat="1" applyFont="1" applyFill="1" applyBorder="1"/>
    <xf numFmtId="0" fontId="3" fillId="2" borderId="5" xfId="0" applyFont="1" applyFill="1" applyBorder="1" applyAlignment="1">
      <alignment horizontal="center" vertical="center"/>
    </xf>
    <xf numFmtId="0" fontId="3" fillId="0" borderId="0" xfId="0" applyFont="1" applyBorder="1" applyAlignment="1">
      <alignment horizontal="center" vertical="center"/>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4"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left" vertical="center" wrapText="1"/>
    </xf>
    <xf numFmtId="0" fontId="8"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2" fontId="3" fillId="2" borderId="5" xfId="0" applyNumberFormat="1" applyFont="1" applyFill="1" applyBorder="1" applyAlignment="1">
      <alignment horizontal="center" vertical="center"/>
    </xf>
    <xf numFmtId="2" fontId="3" fillId="2" borderId="6"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5"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5"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9"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7" fillId="2" borderId="0" xfId="0" applyFont="1" applyFill="1" applyAlignment="1">
      <alignment horizontal="left" vertical="top" wrapText="1"/>
    </xf>
    <xf numFmtId="0" fontId="7" fillId="2" borderId="0" xfId="0" applyFont="1" applyFill="1" applyAlignment="1">
      <alignment horizontal="left" vertical="top"/>
    </xf>
    <xf numFmtId="2" fontId="3" fillId="2" borderId="9" xfId="0" applyNumberFormat="1"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0" fillId="2" borderId="6" xfId="0" applyFill="1" applyBorder="1" applyAlignment="1">
      <alignment horizontal="center" vertical="top" wrapText="1"/>
    </xf>
    <xf numFmtId="0" fontId="0" fillId="2" borderId="6" xfId="0" applyFill="1" applyBorder="1" applyAlignment="1">
      <alignment horizontal="left" vertical="center" wrapText="1"/>
    </xf>
    <xf numFmtId="0" fontId="0" fillId="2" borderId="6" xfId="0"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9"/>
  <sheetViews>
    <sheetView tabSelected="1" view="pageBreakPreview" zoomScale="85" zoomScaleNormal="85" zoomScaleSheetLayoutView="85" workbookViewId="0">
      <pane xSplit="2" ySplit="6" topLeftCell="F7" activePane="bottomRight" state="frozen"/>
      <selection pane="topRight" activeCell="B1" sqref="B1"/>
      <selection pane="bottomLeft" activeCell="A2" sqref="A2"/>
      <selection pane="bottomRight" activeCell="K1" sqref="K1:L1"/>
    </sheetView>
  </sheetViews>
  <sheetFormatPr defaultRowHeight="12.75" x14ac:dyDescent="0.2"/>
  <cols>
    <col min="1" max="1" width="6.28515625" style="4" customWidth="1"/>
    <col min="2" max="2" width="28.5703125" style="1" customWidth="1"/>
    <col min="3" max="3" width="56" style="3" customWidth="1"/>
    <col min="4" max="4" width="16.5703125" style="1" customWidth="1"/>
    <col min="5" max="5" width="27.28515625" style="1" customWidth="1"/>
    <col min="6" max="6" width="17.5703125" style="1" customWidth="1"/>
    <col min="7" max="7" width="16.5703125" style="1" customWidth="1"/>
    <col min="8" max="8" width="19.28515625" style="1" customWidth="1"/>
    <col min="9" max="9" width="18.42578125" style="1" customWidth="1"/>
    <col min="10" max="10" width="43.28515625" style="1" customWidth="1"/>
    <col min="11" max="11" width="19.5703125" style="1" customWidth="1"/>
    <col min="12" max="12" width="16" style="1" customWidth="1"/>
    <col min="13" max="13" width="26.28515625" style="1" hidden="1" customWidth="1"/>
    <col min="14" max="14" width="29.140625" style="1" customWidth="1"/>
    <col min="15" max="16384" width="9.140625" style="1"/>
  </cols>
  <sheetData>
    <row r="1" spans="1:13" ht="93.75" customHeight="1" x14ac:dyDescent="0.2">
      <c r="K1" s="45" t="s">
        <v>369</v>
      </c>
      <c r="L1" s="45"/>
    </row>
    <row r="2" spans="1:13" ht="34.5" customHeight="1" x14ac:dyDescent="0.2">
      <c r="C2" s="43" t="s">
        <v>370</v>
      </c>
      <c r="D2" s="43"/>
      <c r="E2" s="43"/>
      <c r="F2" s="43"/>
      <c r="G2" s="43"/>
      <c r="H2" s="43"/>
      <c r="I2" s="43"/>
      <c r="J2" s="43"/>
    </row>
    <row r="3" spans="1:13" ht="4.5" customHeight="1" x14ac:dyDescent="0.2">
      <c r="A3" s="7"/>
      <c r="B3" s="66"/>
      <c r="C3" s="67"/>
      <c r="D3" s="67"/>
      <c r="E3" s="67"/>
      <c r="F3" s="67"/>
      <c r="G3" s="67"/>
      <c r="H3" s="67"/>
      <c r="I3" s="67"/>
      <c r="J3" s="67"/>
      <c r="K3" s="8"/>
      <c r="L3" s="8"/>
      <c r="M3" s="8"/>
    </row>
    <row r="4" spans="1:13" ht="73.5" hidden="1" customHeight="1" x14ac:dyDescent="0.2">
      <c r="A4" s="7"/>
      <c r="B4" s="67"/>
      <c r="C4" s="67"/>
      <c r="D4" s="67"/>
      <c r="E4" s="67"/>
      <c r="F4" s="67"/>
      <c r="G4" s="67"/>
      <c r="H4" s="67"/>
      <c r="I4" s="67"/>
      <c r="J4" s="67"/>
      <c r="K4" s="8"/>
      <c r="L4" s="8"/>
      <c r="M4" s="8"/>
    </row>
    <row r="5" spans="1:13" ht="0.75" customHeight="1" x14ac:dyDescent="0.2">
      <c r="A5" s="7"/>
      <c r="B5" s="8"/>
      <c r="C5" s="9"/>
      <c r="D5" s="8"/>
      <c r="E5" s="8"/>
      <c r="F5" s="8"/>
      <c r="G5" s="8"/>
      <c r="H5" s="8"/>
      <c r="I5" s="8"/>
      <c r="J5" s="8"/>
      <c r="K5" s="8"/>
      <c r="L5" s="8"/>
      <c r="M5" s="8"/>
    </row>
    <row r="6" spans="1:13" ht="116.25" customHeight="1" x14ac:dyDescent="0.2">
      <c r="A6" s="10" t="s">
        <v>244</v>
      </c>
      <c r="B6" s="11" t="s">
        <v>0</v>
      </c>
      <c r="C6" s="11" t="s">
        <v>1</v>
      </c>
      <c r="D6" s="11" t="s">
        <v>2</v>
      </c>
      <c r="E6" s="11" t="s">
        <v>3</v>
      </c>
      <c r="F6" s="11" t="s">
        <v>4</v>
      </c>
      <c r="G6" s="11" t="s">
        <v>5</v>
      </c>
      <c r="H6" s="11" t="s">
        <v>6</v>
      </c>
      <c r="I6" s="11" t="s">
        <v>7</v>
      </c>
      <c r="J6" s="11" t="s">
        <v>8</v>
      </c>
      <c r="K6" s="11" t="s">
        <v>9</v>
      </c>
      <c r="L6" s="11" t="s">
        <v>10</v>
      </c>
      <c r="M6" s="11" t="s">
        <v>11</v>
      </c>
    </row>
    <row r="7" spans="1:13" x14ac:dyDescent="0.2">
      <c r="A7" s="10">
        <v>1</v>
      </c>
      <c r="B7" s="10">
        <v>2</v>
      </c>
      <c r="C7" s="12">
        <v>3</v>
      </c>
      <c r="D7" s="10">
        <v>4</v>
      </c>
      <c r="E7" s="10">
        <v>5</v>
      </c>
      <c r="F7" s="10">
        <v>6</v>
      </c>
      <c r="G7" s="10">
        <v>7</v>
      </c>
      <c r="H7" s="10">
        <v>8</v>
      </c>
      <c r="I7" s="10">
        <v>9</v>
      </c>
      <c r="J7" s="10">
        <v>10</v>
      </c>
      <c r="K7" s="10">
        <v>11</v>
      </c>
      <c r="L7" s="10">
        <v>12</v>
      </c>
      <c r="M7" s="10">
        <v>12</v>
      </c>
    </row>
    <row r="8" spans="1:13" ht="15.75" x14ac:dyDescent="0.25">
      <c r="A8" s="10"/>
      <c r="B8" s="41" t="s">
        <v>12</v>
      </c>
      <c r="C8" s="41"/>
      <c r="D8" s="41"/>
      <c r="E8" s="41"/>
      <c r="F8" s="41"/>
      <c r="G8" s="41"/>
      <c r="H8" s="41"/>
      <c r="I8" s="41"/>
      <c r="J8" s="41"/>
      <c r="K8" s="41"/>
      <c r="L8" s="41"/>
      <c r="M8" s="42"/>
    </row>
    <row r="9" spans="1:13" ht="76.5" x14ac:dyDescent="0.2">
      <c r="A9" s="10">
        <v>1</v>
      </c>
      <c r="B9" s="13" t="s">
        <v>315</v>
      </c>
      <c r="C9" s="12"/>
      <c r="D9" s="14" t="s">
        <v>13</v>
      </c>
      <c r="E9" s="15" t="s">
        <v>14</v>
      </c>
      <c r="F9" s="10">
        <v>30660</v>
      </c>
      <c r="G9" s="10">
        <v>1980</v>
      </c>
      <c r="H9" s="12" t="s">
        <v>15</v>
      </c>
      <c r="I9" s="12" t="s">
        <v>16</v>
      </c>
      <c r="J9" s="12" t="s">
        <v>17</v>
      </c>
      <c r="K9" s="12" t="s">
        <v>18</v>
      </c>
      <c r="L9" s="16">
        <v>80433.679999999993</v>
      </c>
      <c r="M9" s="10"/>
    </row>
    <row r="10" spans="1:13" ht="76.5" x14ac:dyDescent="0.2">
      <c r="A10" s="10">
        <v>2</v>
      </c>
      <c r="B10" s="13" t="s">
        <v>316</v>
      </c>
      <c r="C10" s="12"/>
      <c r="D10" s="15" t="s">
        <v>19</v>
      </c>
      <c r="E10" s="15" t="s">
        <v>20</v>
      </c>
      <c r="F10" s="12" t="s">
        <v>21</v>
      </c>
      <c r="G10" s="10" t="s">
        <v>22</v>
      </c>
      <c r="H10" s="12" t="s">
        <v>15</v>
      </c>
      <c r="I10" s="12" t="s">
        <v>16</v>
      </c>
      <c r="J10" s="12" t="s">
        <v>23</v>
      </c>
      <c r="K10" s="12" t="s">
        <v>24</v>
      </c>
      <c r="L10" s="16">
        <v>61521.34</v>
      </c>
      <c r="M10" s="10"/>
    </row>
    <row r="11" spans="1:13" ht="102" x14ac:dyDescent="0.2">
      <c r="A11" s="10">
        <v>3</v>
      </c>
      <c r="B11" s="13" t="s">
        <v>317</v>
      </c>
      <c r="C11" s="12"/>
      <c r="D11" s="15" t="s">
        <v>25</v>
      </c>
      <c r="E11" s="15" t="s">
        <v>26</v>
      </c>
      <c r="F11" s="12" t="s">
        <v>27</v>
      </c>
      <c r="G11" s="10" t="s">
        <v>28</v>
      </c>
      <c r="H11" s="12" t="s">
        <v>15</v>
      </c>
      <c r="I11" s="12" t="s">
        <v>16</v>
      </c>
      <c r="J11" s="12" t="s">
        <v>29</v>
      </c>
      <c r="K11" s="12" t="s">
        <v>18</v>
      </c>
      <c r="L11" s="16">
        <v>45190.43</v>
      </c>
      <c r="M11" s="10"/>
    </row>
    <row r="12" spans="1:13" ht="89.25" x14ac:dyDescent="0.2">
      <c r="A12" s="10">
        <v>4</v>
      </c>
      <c r="B12" s="13" t="s">
        <v>318</v>
      </c>
      <c r="C12" s="17"/>
      <c r="D12" s="15" t="s">
        <v>30</v>
      </c>
      <c r="E12" s="18" t="s">
        <v>31</v>
      </c>
      <c r="F12" s="12" t="s">
        <v>32</v>
      </c>
      <c r="G12" s="10">
        <v>1975</v>
      </c>
      <c r="H12" s="12" t="s">
        <v>15</v>
      </c>
      <c r="I12" s="12" t="s">
        <v>16</v>
      </c>
      <c r="J12" s="12" t="s">
        <v>33</v>
      </c>
      <c r="K12" s="12" t="s">
        <v>34</v>
      </c>
      <c r="L12" s="16">
        <v>52566.83</v>
      </c>
      <c r="M12" s="10"/>
    </row>
    <row r="13" spans="1:13" x14ac:dyDescent="0.2">
      <c r="A13" s="10"/>
      <c r="B13" s="13"/>
      <c r="C13" s="12"/>
      <c r="D13" s="15"/>
      <c r="E13" s="19">
        <v>2.0169999999999999</v>
      </c>
      <c r="F13" s="12"/>
      <c r="G13" s="10"/>
      <c r="H13" s="12"/>
      <c r="I13" s="12"/>
      <c r="J13" s="12"/>
      <c r="K13" s="12"/>
      <c r="L13" s="20">
        <f>L9+L10+L11+L12</f>
        <v>239712.27999999997</v>
      </c>
      <c r="M13" s="10"/>
    </row>
    <row r="14" spans="1:13" ht="15.75" x14ac:dyDescent="0.25">
      <c r="A14" s="10"/>
      <c r="B14" s="41" t="s">
        <v>35</v>
      </c>
      <c r="C14" s="41"/>
      <c r="D14" s="41"/>
      <c r="E14" s="41"/>
      <c r="F14" s="41"/>
      <c r="G14" s="41"/>
      <c r="H14" s="41"/>
      <c r="I14" s="41"/>
      <c r="J14" s="41"/>
      <c r="K14" s="41"/>
      <c r="L14" s="41"/>
      <c r="M14" s="42"/>
    </row>
    <row r="15" spans="1:13" ht="74.25" customHeight="1" x14ac:dyDescent="0.25">
      <c r="A15" s="10">
        <v>5</v>
      </c>
      <c r="B15" s="13" t="s">
        <v>319</v>
      </c>
      <c r="C15" s="21"/>
      <c r="D15" s="15" t="s">
        <v>36</v>
      </c>
      <c r="E15" s="18" t="s">
        <v>37</v>
      </c>
      <c r="F15" s="12">
        <v>31159</v>
      </c>
      <c r="G15" s="10">
        <v>1988</v>
      </c>
      <c r="H15" s="12" t="s">
        <v>15</v>
      </c>
      <c r="I15" s="12" t="s">
        <v>16</v>
      </c>
      <c r="J15" s="12" t="s">
        <v>38</v>
      </c>
      <c r="K15" s="12" t="s">
        <v>39</v>
      </c>
      <c r="L15" s="10">
        <v>83721.17</v>
      </c>
      <c r="M15" s="21"/>
    </row>
    <row r="16" spans="1:13" ht="81" customHeight="1" x14ac:dyDescent="0.2">
      <c r="A16" s="10">
        <v>6</v>
      </c>
      <c r="B16" s="13" t="s">
        <v>320</v>
      </c>
      <c r="C16" s="15"/>
      <c r="D16" s="15" t="s">
        <v>40</v>
      </c>
      <c r="E16" s="15" t="s">
        <v>41</v>
      </c>
      <c r="F16" s="15" t="s">
        <v>42</v>
      </c>
      <c r="G16" s="12">
        <v>1967</v>
      </c>
      <c r="H16" s="12" t="s">
        <v>15</v>
      </c>
      <c r="I16" s="12" t="s">
        <v>16</v>
      </c>
      <c r="J16" s="15" t="s">
        <v>43</v>
      </c>
      <c r="K16" s="12" t="s">
        <v>44</v>
      </c>
      <c r="L16" s="10">
        <v>81277.78</v>
      </c>
      <c r="M16" s="15"/>
    </row>
    <row r="17" spans="1:13" ht="76.5" x14ac:dyDescent="0.2">
      <c r="A17" s="10">
        <v>7</v>
      </c>
      <c r="B17" s="13" t="s">
        <v>321</v>
      </c>
      <c r="C17" s="15"/>
      <c r="D17" s="15" t="s">
        <v>13</v>
      </c>
      <c r="E17" s="15" t="s">
        <v>45</v>
      </c>
      <c r="F17" s="15" t="s">
        <v>46</v>
      </c>
      <c r="G17" s="12" t="s">
        <v>47</v>
      </c>
      <c r="H17" s="12" t="s">
        <v>15</v>
      </c>
      <c r="I17" s="12" t="s">
        <v>16</v>
      </c>
      <c r="J17" s="12" t="s">
        <v>48</v>
      </c>
      <c r="K17" s="12" t="s">
        <v>49</v>
      </c>
      <c r="L17" s="10">
        <v>133698.76999999999</v>
      </c>
      <c r="M17" s="15"/>
    </row>
    <row r="18" spans="1:13" ht="63" customHeight="1" x14ac:dyDescent="0.2">
      <c r="A18" s="10">
        <v>8</v>
      </c>
      <c r="B18" s="13" t="s">
        <v>322</v>
      </c>
      <c r="C18" s="15"/>
      <c r="D18" s="15" t="s">
        <v>50</v>
      </c>
      <c r="E18" s="15" t="s">
        <v>51</v>
      </c>
      <c r="F18" s="15">
        <v>31790</v>
      </c>
      <c r="G18" s="12">
        <v>1986</v>
      </c>
      <c r="H18" s="12" t="s">
        <v>15</v>
      </c>
      <c r="I18" s="12" t="s">
        <v>16</v>
      </c>
      <c r="J18" s="12" t="s">
        <v>52</v>
      </c>
      <c r="K18" s="15" t="s">
        <v>53</v>
      </c>
      <c r="L18" s="10">
        <v>47985.74</v>
      </c>
      <c r="M18" s="15"/>
    </row>
    <row r="19" spans="1:13" ht="99.75" customHeight="1" x14ac:dyDescent="0.2">
      <c r="A19" s="10">
        <v>9</v>
      </c>
      <c r="B19" s="13" t="s">
        <v>323</v>
      </c>
      <c r="C19" s="15"/>
      <c r="D19" s="15" t="s">
        <v>54</v>
      </c>
      <c r="E19" s="15" t="s">
        <v>55</v>
      </c>
      <c r="F19" s="15" t="s">
        <v>56</v>
      </c>
      <c r="G19" s="12">
        <v>1988</v>
      </c>
      <c r="H19" s="12" t="s">
        <v>15</v>
      </c>
      <c r="I19" s="12" t="s">
        <v>16</v>
      </c>
      <c r="J19" s="15" t="s">
        <v>57</v>
      </c>
      <c r="K19" s="15" t="s">
        <v>58</v>
      </c>
      <c r="L19" s="10">
        <v>34463.629999999997</v>
      </c>
      <c r="M19" s="15"/>
    </row>
    <row r="20" spans="1:13" ht="76.5" x14ac:dyDescent="0.2">
      <c r="A20" s="10">
        <v>10</v>
      </c>
      <c r="B20" s="13" t="s">
        <v>324</v>
      </c>
      <c r="C20" s="15"/>
      <c r="D20" s="15" t="s">
        <v>59</v>
      </c>
      <c r="E20" s="15" t="s">
        <v>60</v>
      </c>
      <c r="F20" s="15" t="s">
        <v>61</v>
      </c>
      <c r="G20" s="12">
        <v>1981</v>
      </c>
      <c r="H20" s="12" t="s">
        <v>15</v>
      </c>
      <c r="I20" s="12" t="s">
        <v>16</v>
      </c>
      <c r="J20" s="12" t="s">
        <v>62</v>
      </c>
      <c r="K20" s="12" t="s">
        <v>49</v>
      </c>
      <c r="L20" s="10">
        <v>19446.39</v>
      </c>
      <c r="M20" s="15"/>
    </row>
    <row r="21" spans="1:13" x14ac:dyDescent="0.2">
      <c r="A21" s="10"/>
      <c r="B21" s="13"/>
      <c r="C21" s="15"/>
      <c r="D21" s="15"/>
      <c r="E21" s="19">
        <v>2.7679999999999998</v>
      </c>
      <c r="F21" s="15"/>
      <c r="G21" s="12"/>
      <c r="H21" s="12"/>
      <c r="I21" s="12"/>
      <c r="J21" s="12"/>
      <c r="K21" s="12"/>
      <c r="L21" s="18">
        <f>L15+L16+L17+L18+L19+L20</f>
        <v>400593.48</v>
      </c>
      <c r="M21" s="15"/>
    </row>
    <row r="22" spans="1:13" ht="15.75" x14ac:dyDescent="0.25">
      <c r="A22" s="40" t="s">
        <v>63</v>
      </c>
      <c r="B22" s="41"/>
      <c r="C22" s="41"/>
      <c r="D22" s="41"/>
      <c r="E22" s="41"/>
      <c r="F22" s="41"/>
      <c r="G22" s="41"/>
      <c r="H22" s="41"/>
      <c r="I22" s="41"/>
      <c r="J22" s="41"/>
      <c r="K22" s="41"/>
      <c r="L22" s="41"/>
      <c r="M22" s="42"/>
    </row>
    <row r="23" spans="1:13" ht="120.75" customHeight="1" x14ac:dyDescent="0.2">
      <c r="A23" s="10">
        <v>11</v>
      </c>
      <c r="B23" s="13" t="s">
        <v>325</v>
      </c>
      <c r="C23" s="22" t="s">
        <v>256</v>
      </c>
      <c r="D23" s="15" t="s">
        <v>64</v>
      </c>
      <c r="E23" s="18" t="s">
        <v>65</v>
      </c>
      <c r="F23" s="12" t="s">
        <v>66</v>
      </c>
      <c r="G23" s="12" t="s">
        <v>67</v>
      </c>
      <c r="H23" s="12" t="s">
        <v>296</v>
      </c>
      <c r="I23" s="12" t="s">
        <v>16</v>
      </c>
      <c r="J23" s="12" t="s">
        <v>68</v>
      </c>
      <c r="K23" s="12" t="s">
        <v>24</v>
      </c>
      <c r="L23" s="10">
        <v>62723.46</v>
      </c>
      <c r="M23" s="12" t="s">
        <v>157</v>
      </c>
    </row>
    <row r="24" spans="1:13" ht="126" customHeight="1" x14ac:dyDescent="0.2">
      <c r="A24" s="10">
        <v>12</v>
      </c>
      <c r="B24" s="13" t="s">
        <v>326</v>
      </c>
      <c r="C24" s="23" t="s">
        <v>257</v>
      </c>
      <c r="D24" s="15" t="s">
        <v>145</v>
      </c>
      <c r="E24" s="15" t="s">
        <v>146</v>
      </c>
      <c r="F24" s="12" t="s">
        <v>147</v>
      </c>
      <c r="G24" s="12" t="s">
        <v>69</v>
      </c>
      <c r="H24" s="12" t="s">
        <v>296</v>
      </c>
      <c r="I24" s="12" t="s">
        <v>16</v>
      </c>
      <c r="J24" s="12" t="s">
        <v>70</v>
      </c>
      <c r="K24" s="24" t="s">
        <v>71</v>
      </c>
      <c r="L24" s="10">
        <v>37797.910000000003</v>
      </c>
      <c r="M24" s="12" t="s">
        <v>156</v>
      </c>
    </row>
    <row r="25" spans="1:13" ht="116.25" customHeight="1" x14ac:dyDescent="0.2">
      <c r="A25" s="10">
        <v>13</v>
      </c>
      <c r="B25" s="13" t="s">
        <v>327</v>
      </c>
      <c r="C25" s="22" t="s">
        <v>258</v>
      </c>
      <c r="D25" s="15" t="s">
        <v>143</v>
      </c>
      <c r="E25" s="15" t="s">
        <v>144</v>
      </c>
      <c r="F25" s="12" t="s">
        <v>72</v>
      </c>
      <c r="G25" s="12" t="s">
        <v>73</v>
      </c>
      <c r="H25" s="12" t="s">
        <v>15</v>
      </c>
      <c r="I25" s="12" t="s">
        <v>16</v>
      </c>
      <c r="J25" s="12" t="s">
        <v>74</v>
      </c>
      <c r="K25" s="12" t="s">
        <v>18</v>
      </c>
      <c r="L25" s="10">
        <v>226836.59</v>
      </c>
      <c r="M25" s="12" t="s">
        <v>158</v>
      </c>
    </row>
    <row r="26" spans="1:13" x14ac:dyDescent="0.2">
      <c r="A26" s="10"/>
      <c r="B26" s="25"/>
      <c r="C26" s="22"/>
      <c r="D26" s="15"/>
      <c r="E26" s="19">
        <f>1.982+0.565+0.286</f>
        <v>2.8329999999999997</v>
      </c>
      <c r="F26" s="22"/>
      <c r="G26" s="22"/>
      <c r="H26" s="15"/>
      <c r="I26" s="23"/>
      <c r="J26" s="19" t="s">
        <v>75</v>
      </c>
      <c r="K26" s="19"/>
      <c r="L26" s="20">
        <f>SUM(L23:L25)</f>
        <v>327357.95999999996</v>
      </c>
      <c r="M26" s="10"/>
    </row>
    <row r="27" spans="1:13" ht="15.75" x14ac:dyDescent="0.25">
      <c r="A27" s="40" t="s">
        <v>76</v>
      </c>
      <c r="B27" s="41"/>
      <c r="C27" s="41"/>
      <c r="D27" s="41"/>
      <c r="E27" s="41"/>
      <c r="F27" s="41"/>
      <c r="G27" s="41"/>
      <c r="H27" s="41"/>
      <c r="I27" s="41"/>
      <c r="J27" s="41"/>
      <c r="K27" s="41"/>
      <c r="L27" s="41"/>
      <c r="M27" s="42"/>
    </row>
    <row r="28" spans="1:13" ht="109.5" customHeight="1" x14ac:dyDescent="0.2">
      <c r="A28" s="10">
        <v>14</v>
      </c>
      <c r="B28" s="13" t="s">
        <v>328</v>
      </c>
      <c r="C28" s="22" t="s">
        <v>259</v>
      </c>
      <c r="D28" s="15" t="s">
        <v>77</v>
      </c>
      <c r="E28" s="15" t="s">
        <v>288</v>
      </c>
      <c r="F28" s="12" t="s">
        <v>148</v>
      </c>
      <c r="G28" s="12" t="s">
        <v>78</v>
      </c>
      <c r="H28" s="12" t="s">
        <v>15</v>
      </c>
      <c r="I28" s="12" t="s">
        <v>16</v>
      </c>
      <c r="J28" s="12" t="s">
        <v>68</v>
      </c>
      <c r="K28" s="12" t="s">
        <v>24</v>
      </c>
      <c r="L28" s="10">
        <v>113875.73</v>
      </c>
      <c r="M28" s="12" t="s">
        <v>79</v>
      </c>
    </row>
    <row r="29" spans="1:13" ht="76.5" x14ac:dyDescent="0.2">
      <c r="A29" s="10">
        <v>15</v>
      </c>
      <c r="B29" s="26" t="s">
        <v>329</v>
      </c>
      <c r="C29" s="23" t="s">
        <v>260</v>
      </c>
      <c r="D29" s="15" t="s">
        <v>80</v>
      </c>
      <c r="E29" s="15" t="s">
        <v>289</v>
      </c>
      <c r="F29" s="10" t="s">
        <v>81</v>
      </c>
      <c r="G29" s="10">
        <v>1979</v>
      </c>
      <c r="H29" s="12" t="s">
        <v>15</v>
      </c>
      <c r="I29" s="12" t="s">
        <v>16</v>
      </c>
      <c r="J29" s="12" t="s">
        <v>68</v>
      </c>
      <c r="K29" s="12" t="s">
        <v>24</v>
      </c>
      <c r="L29" s="10">
        <v>38378.93</v>
      </c>
      <c r="M29" s="12" t="s">
        <v>159</v>
      </c>
    </row>
    <row r="30" spans="1:13" ht="132" customHeight="1" x14ac:dyDescent="0.2">
      <c r="A30" s="10">
        <v>16</v>
      </c>
      <c r="B30" s="26" t="s">
        <v>330</v>
      </c>
      <c r="C30" s="22" t="s">
        <v>261</v>
      </c>
      <c r="D30" s="15" t="s">
        <v>290</v>
      </c>
      <c r="E30" s="15" t="s">
        <v>291</v>
      </c>
      <c r="F30" s="12" t="s">
        <v>149</v>
      </c>
      <c r="G30" s="12" t="s">
        <v>82</v>
      </c>
      <c r="H30" s="12" t="s">
        <v>15</v>
      </c>
      <c r="I30" s="12" t="s">
        <v>16</v>
      </c>
      <c r="J30" s="12" t="s">
        <v>68</v>
      </c>
      <c r="K30" s="24" t="s">
        <v>71</v>
      </c>
      <c r="L30" s="10">
        <v>84623.09</v>
      </c>
      <c r="M30" s="12" t="s">
        <v>160</v>
      </c>
    </row>
    <row r="31" spans="1:13" ht="63.75" x14ac:dyDescent="0.2">
      <c r="A31" s="10">
        <v>17</v>
      </c>
      <c r="B31" s="26" t="s">
        <v>331</v>
      </c>
      <c r="C31" s="22" t="s">
        <v>262</v>
      </c>
      <c r="D31" s="14" t="s">
        <v>83</v>
      </c>
      <c r="E31" s="15" t="s">
        <v>292</v>
      </c>
      <c r="F31" s="10">
        <v>31159</v>
      </c>
      <c r="G31" s="10">
        <v>1988</v>
      </c>
      <c r="H31" s="12" t="s">
        <v>15</v>
      </c>
      <c r="I31" s="12" t="s">
        <v>16</v>
      </c>
      <c r="J31" s="12" t="s">
        <v>68</v>
      </c>
      <c r="K31" s="12" t="s">
        <v>39</v>
      </c>
      <c r="L31" s="10">
        <v>93594.23</v>
      </c>
      <c r="M31" s="12" t="s">
        <v>84</v>
      </c>
    </row>
    <row r="32" spans="1:13" x14ac:dyDescent="0.2">
      <c r="A32" s="10"/>
      <c r="B32" s="27"/>
      <c r="C32" s="22"/>
      <c r="D32" s="14"/>
      <c r="E32" s="19">
        <f>1.219+0.324+0.959+0.315</f>
        <v>2.8170000000000002</v>
      </c>
      <c r="F32" s="28"/>
      <c r="G32" s="28"/>
      <c r="H32" s="23"/>
      <c r="I32" s="28"/>
      <c r="J32" s="28"/>
      <c r="K32" s="28"/>
      <c r="L32" s="29">
        <f>L28+L29+L30+L31</f>
        <v>330471.98</v>
      </c>
      <c r="M32" s="28"/>
    </row>
    <row r="33" spans="1:13" ht="15.75" x14ac:dyDescent="0.25">
      <c r="A33" s="40" t="s">
        <v>85</v>
      </c>
      <c r="B33" s="41"/>
      <c r="C33" s="41"/>
      <c r="D33" s="41"/>
      <c r="E33" s="41"/>
      <c r="F33" s="41"/>
      <c r="G33" s="41"/>
      <c r="H33" s="41"/>
      <c r="I33" s="41"/>
      <c r="J33" s="41"/>
      <c r="K33" s="41"/>
      <c r="L33" s="41"/>
      <c r="M33" s="42"/>
    </row>
    <row r="34" spans="1:13" ht="63.75" x14ac:dyDescent="0.2">
      <c r="A34" s="10">
        <v>18</v>
      </c>
      <c r="B34" s="26" t="s">
        <v>332</v>
      </c>
      <c r="C34" s="23" t="s">
        <v>263</v>
      </c>
      <c r="D34" s="14" t="s">
        <v>86</v>
      </c>
      <c r="E34" s="15" t="s">
        <v>87</v>
      </c>
      <c r="F34" s="10">
        <v>31159</v>
      </c>
      <c r="G34" s="10">
        <v>1988</v>
      </c>
      <c r="H34" s="12" t="s">
        <v>15</v>
      </c>
      <c r="I34" s="12" t="s">
        <v>16</v>
      </c>
      <c r="J34" s="12" t="s">
        <v>68</v>
      </c>
      <c r="K34" s="12" t="s">
        <v>39</v>
      </c>
      <c r="L34" s="16">
        <v>44441.851999999999</v>
      </c>
      <c r="M34" s="12" t="s">
        <v>84</v>
      </c>
    </row>
    <row r="35" spans="1:13" ht="87" customHeight="1" x14ac:dyDescent="0.2">
      <c r="A35" s="10">
        <v>19</v>
      </c>
      <c r="B35" s="26" t="s">
        <v>333</v>
      </c>
      <c r="C35" s="23" t="s">
        <v>264</v>
      </c>
      <c r="D35" s="15" t="s">
        <v>88</v>
      </c>
      <c r="E35" s="15" t="s">
        <v>155</v>
      </c>
      <c r="F35" s="12" t="s">
        <v>89</v>
      </c>
      <c r="G35" s="12" t="s">
        <v>90</v>
      </c>
      <c r="H35" s="12" t="s">
        <v>15</v>
      </c>
      <c r="I35" s="12" t="s">
        <v>16</v>
      </c>
      <c r="J35" s="12" t="s">
        <v>68</v>
      </c>
      <c r="K35" s="12" t="s">
        <v>24</v>
      </c>
      <c r="L35" s="16">
        <v>94593.66</v>
      </c>
      <c r="M35" s="12" t="s">
        <v>161</v>
      </c>
    </row>
    <row r="36" spans="1:13" ht="77.25" customHeight="1" x14ac:dyDescent="0.2">
      <c r="A36" s="10">
        <v>20</v>
      </c>
      <c r="B36" s="26" t="s">
        <v>334</v>
      </c>
      <c r="C36" s="23" t="s">
        <v>265</v>
      </c>
      <c r="D36" s="15" t="s">
        <v>91</v>
      </c>
      <c r="E36" s="15" t="s">
        <v>293</v>
      </c>
      <c r="F36" s="12" t="s">
        <v>92</v>
      </c>
      <c r="G36" s="12" t="s">
        <v>93</v>
      </c>
      <c r="H36" s="12" t="s">
        <v>15</v>
      </c>
      <c r="I36" s="12" t="s">
        <v>16</v>
      </c>
      <c r="J36" s="12" t="s">
        <v>68</v>
      </c>
      <c r="K36" s="24" t="s">
        <v>71</v>
      </c>
      <c r="L36" s="16">
        <v>86037.1875</v>
      </c>
      <c r="M36" s="12" t="s">
        <v>94</v>
      </c>
    </row>
    <row r="37" spans="1:13" ht="96.75" customHeight="1" x14ac:dyDescent="0.2">
      <c r="A37" s="10">
        <v>21</v>
      </c>
      <c r="B37" s="26" t="s">
        <v>335</v>
      </c>
      <c r="C37" s="23" t="s">
        <v>266</v>
      </c>
      <c r="D37" s="15" t="s">
        <v>95</v>
      </c>
      <c r="E37" s="15" t="s">
        <v>294</v>
      </c>
      <c r="F37" s="12" t="s">
        <v>96</v>
      </c>
      <c r="G37" s="12" t="s">
        <v>97</v>
      </c>
      <c r="H37" s="12" t="s">
        <v>15</v>
      </c>
      <c r="I37" s="12" t="s">
        <v>16</v>
      </c>
      <c r="J37" s="12" t="s">
        <v>68</v>
      </c>
      <c r="K37" s="12" t="s">
        <v>18</v>
      </c>
      <c r="L37" s="16">
        <v>103173.802</v>
      </c>
      <c r="M37" s="12" t="s">
        <v>98</v>
      </c>
    </row>
    <row r="38" spans="1:13" x14ac:dyDescent="0.2">
      <c r="A38" s="10"/>
      <c r="B38" s="27"/>
      <c r="C38" s="30"/>
      <c r="D38" s="30"/>
      <c r="E38" s="31">
        <f>0.169+0.693+1.079+0.897</f>
        <v>2.8380000000000001</v>
      </c>
      <c r="F38" s="12"/>
      <c r="G38" s="12"/>
      <c r="H38" s="23"/>
      <c r="I38" s="28"/>
      <c r="J38" s="28"/>
      <c r="K38" s="28"/>
      <c r="L38" s="32">
        <f>L34+L35+L36+L37</f>
        <v>328246.50150000001</v>
      </c>
      <c r="M38" s="28"/>
    </row>
    <row r="39" spans="1:13" ht="15.75" x14ac:dyDescent="0.25">
      <c r="A39" s="40" t="s">
        <v>99</v>
      </c>
      <c r="B39" s="41"/>
      <c r="C39" s="41"/>
      <c r="D39" s="41"/>
      <c r="E39" s="41"/>
      <c r="F39" s="41"/>
      <c r="G39" s="41"/>
      <c r="H39" s="41"/>
      <c r="I39" s="41"/>
      <c r="J39" s="41"/>
      <c r="K39" s="41"/>
      <c r="L39" s="41"/>
      <c r="M39" s="42"/>
    </row>
    <row r="40" spans="1:13" ht="138" customHeight="1" x14ac:dyDescent="0.2">
      <c r="A40" s="10">
        <v>22</v>
      </c>
      <c r="B40" s="13" t="s">
        <v>336</v>
      </c>
      <c r="C40" s="22" t="s">
        <v>267</v>
      </c>
      <c r="D40" s="15" t="s">
        <v>100</v>
      </c>
      <c r="E40" s="15" t="s">
        <v>295</v>
      </c>
      <c r="F40" s="12" t="s">
        <v>150</v>
      </c>
      <c r="G40" s="12" t="s">
        <v>101</v>
      </c>
      <c r="H40" s="12" t="s">
        <v>15</v>
      </c>
      <c r="I40" s="12" t="s">
        <v>16</v>
      </c>
      <c r="J40" s="12" t="s">
        <v>68</v>
      </c>
      <c r="K40" s="12" t="s">
        <v>24</v>
      </c>
      <c r="L40" s="16">
        <v>75569.492299999998</v>
      </c>
      <c r="M40" s="12" t="s">
        <v>162</v>
      </c>
    </row>
    <row r="41" spans="1:13" ht="76.5" x14ac:dyDescent="0.2">
      <c r="A41" s="10">
        <v>23</v>
      </c>
      <c r="B41" s="13" t="s">
        <v>337</v>
      </c>
      <c r="C41" s="22" t="s">
        <v>268</v>
      </c>
      <c r="D41" s="15" t="s">
        <v>40</v>
      </c>
      <c r="E41" s="15" t="s">
        <v>151</v>
      </c>
      <c r="F41" s="10">
        <v>31102</v>
      </c>
      <c r="G41" s="10">
        <v>1971</v>
      </c>
      <c r="H41" s="12" t="s">
        <v>15</v>
      </c>
      <c r="I41" s="12" t="s">
        <v>16</v>
      </c>
      <c r="J41" s="12" t="s">
        <v>68</v>
      </c>
      <c r="K41" s="12" t="s">
        <v>24</v>
      </c>
      <c r="L41" s="16">
        <v>207192.44380000001</v>
      </c>
      <c r="M41" s="12" t="s">
        <v>163</v>
      </c>
    </row>
    <row r="42" spans="1:13" ht="63.75" x14ac:dyDescent="0.2">
      <c r="A42" s="10">
        <v>24</v>
      </c>
      <c r="B42" s="13" t="s">
        <v>338</v>
      </c>
      <c r="C42" s="22" t="s">
        <v>269</v>
      </c>
      <c r="D42" s="14" t="s">
        <v>13</v>
      </c>
      <c r="E42" s="15" t="s">
        <v>152</v>
      </c>
      <c r="F42" s="10">
        <v>30337</v>
      </c>
      <c r="G42" s="10">
        <v>1973</v>
      </c>
      <c r="H42" s="12" t="s">
        <v>15</v>
      </c>
      <c r="I42" s="12" t="s">
        <v>16</v>
      </c>
      <c r="J42" s="12" t="s">
        <v>68</v>
      </c>
      <c r="K42" s="12" t="s">
        <v>18</v>
      </c>
      <c r="L42" s="16">
        <v>54157.563900000001</v>
      </c>
      <c r="M42" s="12" t="s">
        <v>164</v>
      </c>
    </row>
    <row r="43" spans="1:13" x14ac:dyDescent="0.2">
      <c r="A43" s="10"/>
      <c r="B43" s="27"/>
      <c r="C43" s="30"/>
      <c r="D43" s="28"/>
      <c r="E43" s="31">
        <f>0.791+1.151+0.43</f>
        <v>2.3720000000000003</v>
      </c>
      <c r="F43" s="28"/>
      <c r="G43" s="28"/>
      <c r="H43" s="23"/>
      <c r="I43" s="28"/>
      <c r="J43" s="28"/>
      <c r="K43" s="28"/>
      <c r="L43" s="32">
        <f>L40+L41+L42</f>
        <v>336919.5</v>
      </c>
      <c r="M43" s="28"/>
    </row>
    <row r="44" spans="1:13" ht="15.75" x14ac:dyDescent="0.25">
      <c r="A44" s="40" t="s">
        <v>102</v>
      </c>
      <c r="B44" s="41"/>
      <c r="C44" s="41"/>
      <c r="D44" s="41"/>
      <c r="E44" s="41"/>
      <c r="F44" s="41"/>
      <c r="G44" s="41"/>
      <c r="H44" s="41"/>
      <c r="I44" s="41"/>
      <c r="J44" s="41"/>
      <c r="K44" s="41"/>
      <c r="L44" s="41"/>
      <c r="M44" s="42"/>
    </row>
    <row r="45" spans="1:13" ht="76.5" x14ac:dyDescent="0.2">
      <c r="A45" s="10">
        <v>25</v>
      </c>
      <c r="B45" s="13" t="s">
        <v>339</v>
      </c>
      <c r="C45" s="22" t="s">
        <v>245</v>
      </c>
      <c r="D45" s="15" t="s">
        <v>103</v>
      </c>
      <c r="E45" s="15" t="s">
        <v>153</v>
      </c>
      <c r="F45" s="12" t="s">
        <v>104</v>
      </c>
      <c r="G45" s="10" t="s">
        <v>105</v>
      </c>
      <c r="H45" s="12" t="s">
        <v>15</v>
      </c>
      <c r="I45" s="12" t="s">
        <v>16</v>
      </c>
      <c r="J45" s="12" t="s">
        <v>68</v>
      </c>
      <c r="K45" s="12" t="s">
        <v>24</v>
      </c>
      <c r="L45" s="16">
        <v>56916.091</v>
      </c>
      <c r="M45" s="12" t="s">
        <v>106</v>
      </c>
    </row>
    <row r="46" spans="1:13" ht="409.5" customHeight="1" x14ac:dyDescent="0.2">
      <c r="A46" s="51">
        <v>26</v>
      </c>
      <c r="B46" s="53" t="s">
        <v>340</v>
      </c>
      <c r="C46" s="57" t="s">
        <v>248</v>
      </c>
      <c r="D46" s="60" t="s">
        <v>218</v>
      </c>
      <c r="E46" s="60" t="s">
        <v>270</v>
      </c>
      <c r="F46" s="47" t="s">
        <v>219</v>
      </c>
      <c r="G46" s="51">
        <v>1977</v>
      </c>
      <c r="H46" s="47" t="s">
        <v>15</v>
      </c>
      <c r="I46" s="47" t="s">
        <v>16</v>
      </c>
      <c r="J46" s="47" t="s">
        <v>68</v>
      </c>
      <c r="K46" s="47" t="s">
        <v>18</v>
      </c>
      <c r="L46" s="49">
        <v>192709.755</v>
      </c>
      <c r="M46" s="12" t="s">
        <v>165</v>
      </c>
    </row>
    <row r="47" spans="1:13" ht="34.5" customHeight="1" x14ac:dyDescent="0.2">
      <c r="A47" s="52"/>
      <c r="B47" s="54"/>
      <c r="C47" s="59"/>
      <c r="D47" s="62"/>
      <c r="E47" s="62"/>
      <c r="F47" s="48"/>
      <c r="G47" s="52"/>
      <c r="H47" s="48"/>
      <c r="I47" s="48"/>
      <c r="J47" s="48"/>
      <c r="K47" s="48"/>
      <c r="L47" s="50"/>
      <c r="M47" s="12"/>
    </row>
    <row r="48" spans="1:13" ht="351.75" customHeight="1" x14ac:dyDescent="0.2">
      <c r="A48" s="10">
        <v>27</v>
      </c>
      <c r="B48" s="13" t="s">
        <v>341</v>
      </c>
      <c r="C48" s="22" t="s">
        <v>246</v>
      </c>
      <c r="D48" s="15" t="s">
        <v>173</v>
      </c>
      <c r="E48" s="15" t="s">
        <v>174</v>
      </c>
      <c r="F48" s="12" t="s">
        <v>186</v>
      </c>
      <c r="G48" s="12" t="s">
        <v>107</v>
      </c>
      <c r="H48" s="12" t="s">
        <v>15</v>
      </c>
      <c r="I48" s="12" t="s">
        <v>16</v>
      </c>
      <c r="J48" s="12" t="s">
        <v>68</v>
      </c>
      <c r="K48" s="24" t="s">
        <v>71</v>
      </c>
      <c r="L48" s="16">
        <v>85150.774000000005</v>
      </c>
      <c r="M48" s="12" t="s">
        <v>166</v>
      </c>
    </row>
    <row r="49" spans="1:13" x14ac:dyDescent="0.2">
      <c r="A49" s="10"/>
      <c r="B49" s="33"/>
      <c r="C49" s="30"/>
      <c r="D49" s="28"/>
      <c r="E49" s="29">
        <f>0.513+2.138+1.428</f>
        <v>4.0789999999999997</v>
      </c>
      <c r="F49" s="28"/>
      <c r="G49" s="28"/>
      <c r="H49" s="28"/>
      <c r="I49" s="28"/>
      <c r="J49" s="28"/>
      <c r="K49" s="28"/>
      <c r="L49" s="32">
        <f>L48+L46+L45</f>
        <v>334776.62</v>
      </c>
      <c r="M49" s="28"/>
    </row>
    <row r="50" spans="1:13" ht="15.75" x14ac:dyDescent="0.25">
      <c r="A50" s="40" t="s">
        <v>108</v>
      </c>
      <c r="B50" s="41"/>
      <c r="C50" s="41"/>
      <c r="D50" s="41"/>
      <c r="E50" s="41"/>
      <c r="F50" s="41"/>
      <c r="G50" s="41"/>
      <c r="H50" s="41"/>
      <c r="I50" s="41"/>
      <c r="J50" s="41"/>
      <c r="K50" s="41"/>
      <c r="L50" s="41"/>
      <c r="M50" s="42"/>
    </row>
    <row r="51" spans="1:13" ht="268.5" customHeight="1" x14ac:dyDescent="0.2">
      <c r="A51" s="10">
        <v>28</v>
      </c>
      <c r="B51" s="13" t="s">
        <v>342</v>
      </c>
      <c r="C51" s="34" t="s">
        <v>247</v>
      </c>
      <c r="D51" s="15" t="s">
        <v>224</v>
      </c>
      <c r="E51" s="15" t="s">
        <v>297</v>
      </c>
      <c r="F51" s="12" t="s">
        <v>221</v>
      </c>
      <c r="G51" s="10" t="s">
        <v>113</v>
      </c>
      <c r="H51" s="12" t="s">
        <v>15</v>
      </c>
      <c r="I51" s="12" t="s">
        <v>16</v>
      </c>
      <c r="J51" s="12" t="s">
        <v>220</v>
      </c>
      <c r="K51" s="12" t="s">
        <v>18</v>
      </c>
      <c r="L51" s="16">
        <v>190297.89</v>
      </c>
      <c r="M51" s="12" t="s">
        <v>84</v>
      </c>
    </row>
    <row r="52" spans="1:13" ht="409.5" customHeight="1" x14ac:dyDescent="0.2">
      <c r="A52" s="51">
        <v>29</v>
      </c>
      <c r="B52" s="64" t="s">
        <v>343</v>
      </c>
      <c r="C52" s="57" t="s">
        <v>298</v>
      </c>
      <c r="D52" s="60" t="s">
        <v>175</v>
      </c>
      <c r="E52" s="60" t="s">
        <v>299</v>
      </c>
      <c r="F52" s="47" t="s">
        <v>228</v>
      </c>
      <c r="G52" s="51">
        <v>1972</v>
      </c>
      <c r="H52" s="47" t="s">
        <v>15</v>
      </c>
      <c r="I52" s="47" t="s">
        <v>16</v>
      </c>
      <c r="J52" s="47" t="s">
        <v>68</v>
      </c>
      <c r="K52" s="47" t="s">
        <v>111</v>
      </c>
      <c r="L52" s="49">
        <v>145447.51</v>
      </c>
      <c r="M52" s="47" t="s">
        <v>167</v>
      </c>
    </row>
    <row r="53" spans="1:13" ht="204" customHeight="1" x14ac:dyDescent="0.2">
      <c r="A53" s="52"/>
      <c r="B53" s="65"/>
      <c r="C53" s="59"/>
      <c r="D53" s="62"/>
      <c r="E53" s="62"/>
      <c r="F53" s="48"/>
      <c r="G53" s="52"/>
      <c r="H53" s="48"/>
      <c r="I53" s="48"/>
      <c r="J53" s="48"/>
      <c r="K53" s="48"/>
      <c r="L53" s="50"/>
      <c r="M53" s="48"/>
    </row>
    <row r="54" spans="1:13" x14ac:dyDescent="0.2">
      <c r="A54" s="10"/>
      <c r="B54" s="33"/>
      <c r="C54" s="30"/>
      <c r="D54" s="28"/>
      <c r="E54" s="35">
        <f>2.777+2.339</f>
        <v>5.1159999999999997</v>
      </c>
      <c r="F54" s="28"/>
      <c r="G54" s="28"/>
      <c r="H54" s="28"/>
      <c r="I54" s="28"/>
      <c r="J54" s="28"/>
      <c r="K54" s="28"/>
      <c r="L54" s="32">
        <f>L51+L52</f>
        <v>335745.4</v>
      </c>
      <c r="M54" s="28"/>
    </row>
    <row r="55" spans="1:13" ht="15.75" x14ac:dyDescent="0.25">
      <c r="A55" s="40" t="s">
        <v>112</v>
      </c>
      <c r="B55" s="41"/>
      <c r="C55" s="41"/>
      <c r="D55" s="41"/>
      <c r="E55" s="41"/>
      <c r="F55" s="41"/>
      <c r="G55" s="41"/>
      <c r="H55" s="41"/>
      <c r="I55" s="41"/>
      <c r="J55" s="41"/>
      <c r="K55" s="41"/>
      <c r="L55" s="41"/>
      <c r="M55" s="42"/>
    </row>
    <row r="56" spans="1:13" ht="71.25" customHeight="1" x14ac:dyDescent="0.2">
      <c r="A56" s="10">
        <v>30</v>
      </c>
      <c r="B56" s="13" t="s">
        <v>344</v>
      </c>
      <c r="C56" s="22" t="s">
        <v>301</v>
      </c>
      <c r="D56" s="15" t="s">
        <v>300</v>
      </c>
      <c r="E56" s="15" t="s">
        <v>302</v>
      </c>
      <c r="F56" s="12" t="s">
        <v>222</v>
      </c>
      <c r="G56" s="10" t="s">
        <v>117</v>
      </c>
      <c r="H56" s="12" t="s">
        <v>15</v>
      </c>
      <c r="I56" s="12" t="s">
        <v>16</v>
      </c>
      <c r="J56" s="12" t="s">
        <v>68</v>
      </c>
      <c r="K56" s="12" t="s">
        <v>18</v>
      </c>
      <c r="L56" s="16">
        <v>95916.21</v>
      </c>
      <c r="M56" s="12" t="s">
        <v>84</v>
      </c>
    </row>
    <row r="57" spans="1:13" ht="372" customHeight="1" x14ac:dyDescent="0.2">
      <c r="A57" s="10">
        <v>31</v>
      </c>
      <c r="B57" s="13" t="s">
        <v>345</v>
      </c>
      <c r="C57" s="22" t="s">
        <v>249</v>
      </c>
      <c r="D57" s="15" t="s">
        <v>176</v>
      </c>
      <c r="E57" s="15" t="s">
        <v>177</v>
      </c>
      <c r="F57" s="12" t="s">
        <v>188</v>
      </c>
      <c r="G57" s="12" t="s">
        <v>114</v>
      </c>
      <c r="H57" s="12" t="s">
        <v>15</v>
      </c>
      <c r="I57" s="12" t="s">
        <v>16</v>
      </c>
      <c r="J57" s="12" t="s">
        <v>115</v>
      </c>
      <c r="K57" s="12" t="s">
        <v>18</v>
      </c>
      <c r="L57" s="16">
        <v>127150.44</v>
      </c>
      <c r="M57" s="12" t="s">
        <v>168</v>
      </c>
    </row>
    <row r="58" spans="1:13" ht="361.5" customHeight="1" x14ac:dyDescent="0.2">
      <c r="A58" s="51">
        <v>32</v>
      </c>
      <c r="B58" s="64" t="s">
        <v>346</v>
      </c>
      <c r="C58" s="57" t="s">
        <v>178</v>
      </c>
      <c r="D58" s="60" t="s">
        <v>179</v>
      </c>
      <c r="E58" s="60" t="s">
        <v>271</v>
      </c>
      <c r="F58" s="47" t="s">
        <v>189</v>
      </c>
      <c r="G58" s="47"/>
      <c r="H58" s="47"/>
      <c r="I58" s="47"/>
      <c r="J58" s="47"/>
      <c r="K58" s="47" t="s">
        <v>111</v>
      </c>
      <c r="L58" s="49">
        <v>114468.81</v>
      </c>
      <c r="M58" s="12"/>
    </row>
    <row r="59" spans="1:13" ht="114.75" customHeight="1" x14ac:dyDescent="0.2">
      <c r="A59" s="52"/>
      <c r="B59" s="65"/>
      <c r="C59" s="59"/>
      <c r="D59" s="62"/>
      <c r="E59" s="62"/>
      <c r="F59" s="48"/>
      <c r="G59" s="48"/>
      <c r="H59" s="48"/>
      <c r="I59" s="48"/>
      <c r="J59" s="48"/>
      <c r="K59" s="48"/>
      <c r="L59" s="50"/>
      <c r="M59" s="12"/>
    </row>
    <row r="60" spans="1:13" x14ac:dyDescent="0.2">
      <c r="A60" s="10"/>
      <c r="B60" s="33"/>
      <c r="C60" s="30"/>
      <c r="D60" s="28"/>
      <c r="E60" s="29">
        <f>0.748+1.744+1.955</f>
        <v>4.4470000000000001</v>
      </c>
      <c r="F60" s="28"/>
      <c r="G60" s="28"/>
      <c r="H60" s="28"/>
      <c r="I60" s="28"/>
      <c r="J60" s="28"/>
      <c r="K60" s="28"/>
      <c r="L60" s="32">
        <f>L56+L57+L58</f>
        <v>337535.46</v>
      </c>
      <c r="M60" s="28"/>
    </row>
    <row r="61" spans="1:13" ht="15.75" x14ac:dyDescent="0.25">
      <c r="A61" s="40" t="s">
        <v>116</v>
      </c>
      <c r="B61" s="41"/>
      <c r="C61" s="41"/>
      <c r="D61" s="41"/>
      <c r="E61" s="41"/>
      <c r="F61" s="41"/>
      <c r="G61" s="41"/>
      <c r="H61" s="41"/>
      <c r="I61" s="41"/>
      <c r="J61" s="41"/>
      <c r="K61" s="41"/>
      <c r="L61" s="41"/>
      <c r="M61" s="42"/>
    </row>
    <row r="62" spans="1:13" ht="192.75" customHeight="1" x14ac:dyDescent="0.2">
      <c r="A62" s="10">
        <v>33</v>
      </c>
      <c r="B62" s="26" t="s">
        <v>347</v>
      </c>
      <c r="C62" s="22" t="s">
        <v>303</v>
      </c>
      <c r="D62" s="15" t="s">
        <v>304</v>
      </c>
      <c r="E62" s="15" t="s">
        <v>305</v>
      </c>
      <c r="F62" s="12" t="s">
        <v>187</v>
      </c>
      <c r="G62" s="12" t="s">
        <v>109</v>
      </c>
      <c r="H62" s="12" t="s">
        <v>15</v>
      </c>
      <c r="I62" s="12" t="s">
        <v>16</v>
      </c>
      <c r="J62" s="12" t="s">
        <v>110</v>
      </c>
      <c r="K62" s="12" t="s">
        <v>18</v>
      </c>
      <c r="L62" s="16">
        <v>144916.26999999999</v>
      </c>
      <c r="M62" s="12" t="s">
        <v>169</v>
      </c>
    </row>
    <row r="63" spans="1:13" ht="183.75" customHeight="1" x14ac:dyDescent="0.2">
      <c r="A63" s="10">
        <v>34</v>
      </c>
      <c r="B63" s="13" t="s">
        <v>348</v>
      </c>
      <c r="C63" s="22" t="s">
        <v>250</v>
      </c>
      <c r="D63" s="15" t="s">
        <v>223</v>
      </c>
      <c r="E63" s="15" t="s">
        <v>272</v>
      </c>
      <c r="F63" s="12" t="s">
        <v>118</v>
      </c>
      <c r="G63" s="12" t="s">
        <v>119</v>
      </c>
      <c r="H63" s="12" t="s">
        <v>15</v>
      </c>
      <c r="I63" s="12" t="s">
        <v>16</v>
      </c>
      <c r="J63" s="12" t="s">
        <v>68</v>
      </c>
      <c r="K63" s="12" t="s">
        <v>24</v>
      </c>
      <c r="L63" s="16">
        <v>129993.88</v>
      </c>
      <c r="M63" s="12"/>
    </row>
    <row r="64" spans="1:13" ht="186.75" customHeight="1" x14ac:dyDescent="0.2">
      <c r="A64" s="10">
        <v>35</v>
      </c>
      <c r="B64" s="13" t="s">
        <v>349</v>
      </c>
      <c r="C64" s="22" t="s">
        <v>180</v>
      </c>
      <c r="D64" s="15" t="s">
        <v>181</v>
      </c>
      <c r="E64" s="15" t="s">
        <v>273</v>
      </c>
      <c r="F64" s="12" t="s">
        <v>190</v>
      </c>
      <c r="G64" s="12"/>
      <c r="H64" s="12"/>
      <c r="I64" s="12"/>
      <c r="J64" s="12"/>
      <c r="K64" s="12" t="s">
        <v>282</v>
      </c>
      <c r="L64" s="16">
        <v>64136.89</v>
      </c>
      <c r="M64" s="12" t="s">
        <v>120</v>
      </c>
    </row>
    <row r="65" spans="1:13" ht="14.25" customHeight="1" x14ac:dyDescent="0.2">
      <c r="A65" s="10"/>
      <c r="B65" s="33"/>
      <c r="C65" s="30"/>
      <c r="D65" s="28"/>
      <c r="E65" s="29">
        <f>1.267+0.812+1.071</f>
        <v>3.1499999999999995</v>
      </c>
      <c r="F65" s="28"/>
      <c r="G65" s="28"/>
      <c r="H65" s="28"/>
      <c r="I65" s="28"/>
      <c r="J65" s="28"/>
      <c r="K65" s="28"/>
      <c r="L65" s="32">
        <f>L62+L63+L64</f>
        <v>339047.04000000004</v>
      </c>
      <c r="M65" s="12"/>
    </row>
    <row r="66" spans="1:13" ht="15.75" x14ac:dyDescent="0.25">
      <c r="A66" s="40" t="s">
        <v>121</v>
      </c>
      <c r="B66" s="41"/>
      <c r="C66" s="41"/>
      <c r="D66" s="41"/>
      <c r="E66" s="41"/>
      <c r="F66" s="41"/>
      <c r="G66" s="41"/>
      <c r="H66" s="41"/>
      <c r="I66" s="41"/>
      <c r="J66" s="41"/>
      <c r="K66" s="41"/>
      <c r="L66" s="42"/>
      <c r="M66" s="28"/>
    </row>
    <row r="67" spans="1:13" ht="100.5" customHeight="1" x14ac:dyDescent="0.25">
      <c r="A67" s="10">
        <v>36</v>
      </c>
      <c r="B67" s="13" t="s">
        <v>350</v>
      </c>
      <c r="C67" s="22" t="s">
        <v>306</v>
      </c>
      <c r="D67" s="15" t="s">
        <v>307</v>
      </c>
      <c r="E67" s="15" t="s">
        <v>308</v>
      </c>
      <c r="F67" s="12" t="s">
        <v>191</v>
      </c>
      <c r="G67" s="10" t="s">
        <v>122</v>
      </c>
      <c r="H67" s="12" t="s">
        <v>15</v>
      </c>
      <c r="I67" s="12" t="s">
        <v>16</v>
      </c>
      <c r="J67" s="12" t="s">
        <v>68</v>
      </c>
      <c r="K67" s="12" t="s">
        <v>24</v>
      </c>
      <c r="L67" s="16">
        <v>139961.25</v>
      </c>
      <c r="M67" s="36"/>
    </row>
    <row r="68" spans="1:13" ht="207.75" customHeight="1" x14ac:dyDescent="0.2">
      <c r="A68" s="51">
        <v>37</v>
      </c>
      <c r="B68" s="53" t="s">
        <v>351</v>
      </c>
      <c r="C68" s="57" t="s">
        <v>225</v>
      </c>
      <c r="D68" s="60" t="s">
        <v>226</v>
      </c>
      <c r="E68" s="60" t="s">
        <v>274</v>
      </c>
      <c r="F68" s="47" t="s">
        <v>227</v>
      </c>
      <c r="G68" s="47" t="s">
        <v>192</v>
      </c>
      <c r="H68" s="47" t="s">
        <v>15</v>
      </c>
      <c r="I68" s="47" t="s">
        <v>16</v>
      </c>
      <c r="J68" s="47" t="s">
        <v>68</v>
      </c>
      <c r="K68" s="47" t="s">
        <v>24</v>
      </c>
      <c r="L68" s="49">
        <v>102640.04</v>
      </c>
      <c r="M68" s="12" t="s">
        <v>170</v>
      </c>
    </row>
    <row r="69" spans="1:13" ht="409.5" customHeight="1" x14ac:dyDescent="0.2">
      <c r="A69" s="56"/>
      <c r="B69" s="63"/>
      <c r="C69" s="58"/>
      <c r="D69" s="61"/>
      <c r="E69" s="61"/>
      <c r="F69" s="55"/>
      <c r="G69" s="55"/>
      <c r="H69" s="55"/>
      <c r="I69" s="55"/>
      <c r="J69" s="55"/>
      <c r="K69" s="55"/>
      <c r="L69" s="68"/>
      <c r="M69" s="12"/>
    </row>
    <row r="70" spans="1:13" ht="24" customHeight="1" x14ac:dyDescent="0.2">
      <c r="A70" s="52"/>
      <c r="B70" s="72"/>
      <c r="C70" s="59"/>
      <c r="D70" s="62"/>
      <c r="E70" s="62"/>
      <c r="F70" s="73"/>
      <c r="G70" s="73"/>
      <c r="H70" s="48"/>
      <c r="I70" s="48"/>
      <c r="J70" s="48"/>
      <c r="K70" s="48"/>
      <c r="L70" s="50"/>
      <c r="M70" s="12"/>
    </row>
    <row r="71" spans="1:13" ht="63.75" x14ac:dyDescent="0.2">
      <c r="A71" s="10">
        <v>38</v>
      </c>
      <c r="B71" s="13" t="s">
        <v>352</v>
      </c>
      <c r="C71" s="22" t="s">
        <v>251</v>
      </c>
      <c r="D71" s="15" t="s">
        <v>123</v>
      </c>
      <c r="E71" s="15" t="s">
        <v>124</v>
      </c>
      <c r="F71" s="12" t="s">
        <v>125</v>
      </c>
      <c r="G71" s="10" t="s">
        <v>126</v>
      </c>
      <c r="H71" s="12" t="s">
        <v>15</v>
      </c>
      <c r="I71" s="12" t="s">
        <v>16</v>
      </c>
      <c r="J71" s="12" t="s">
        <v>68</v>
      </c>
      <c r="K71" s="12" t="s">
        <v>18</v>
      </c>
      <c r="L71" s="16">
        <v>61363.7</v>
      </c>
      <c r="M71" s="12"/>
    </row>
    <row r="72" spans="1:13" ht="390" customHeight="1" x14ac:dyDescent="0.2">
      <c r="A72" s="10">
        <v>39</v>
      </c>
      <c r="B72" s="26" t="s">
        <v>353</v>
      </c>
      <c r="C72" s="22" t="s">
        <v>213</v>
      </c>
      <c r="D72" s="15" t="s">
        <v>212</v>
      </c>
      <c r="E72" s="15" t="s">
        <v>286</v>
      </c>
      <c r="F72" s="10" t="s">
        <v>193</v>
      </c>
      <c r="G72" s="10">
        <v>1955</v>
      </c>
      <c r="H72" s="12" t="s">
        <v>15</v>
      </c>
      <c r="I72" s="12" t="s">
        <v>16</v>
      </c>
      <c r="J72" s="12" t="s">
        <v>68</v>
      </c>
      <c r="K72" s="12" t="s">
        <v>24</v>
      </c>
      <c r="L72" s="16">
        <v>42471.21</v>
      </c>
      <c r="M72" s="12" t="s">
        <v>171</v>
      </c>
    </row>
    <row r="73" spans="1:13" ht="16.5" customHeight="1" x14ac:dyDescent="0.2">
      <c r="A73" s="10"/>
      <c r="B73" s="33"/>
      <c r="C73" s="30"/>
      <c r="D73" s="28"/>
      <c r="E73" s="29">
        <f>0.93+2.305+0.678+1.01</f>
        <v>4.923</v>
      </c>
      <c r="F73" s="28"/>
      <c r="G73" s="28"/>
      <c r="H73" s="28"/>
      <c r="I73" s="28"/>
      <c r="J73" s="28"/>
      <c r="K73" s="28"/>
      <c r="L73" s="32">
        <f>L67+L68+L71+L72</f>
        <v>346436.2</v>
      </c>
      <c r="M73" s="12"/>
    </row>
    <row r="74" spans="1:13" ht="15.75" x14ac:dyDescent="0.25">
      <c r="A74" s="40" t="s">
        <v>127</v>
      </c>
      <c r="B74" s="41"/>
      <c r="C74" s="41"/>
      <c r="D74" s="41"/>
      <c r="E74" s="41"/>
      <c r="F74" s="41"/>
      <c r="G74" s="41"/>
      <c r="H74" s="41"/>
      <c r="I74" s="41"/>
      <c r="J74" s="41"/>
      <c r="K74" s="41"/>
      <c r="L74" s="42"/>
      <c r="M74" s="28"/>
    </row>
    <row r="75" spans="1:13" ht="76.5" x14ac:dyDescent="0.25">
      <c r="A75" s="10">
        <v>40</v>
      </c>
      <c r="B75" s="26" t="s">
        <v>354</v>
      </c>
      <c r="C75" s="22" t="s">
        <v>252</v>
      </c>
      <c r="D75" s="15" t="s">
        <v>131</v>
      </c>
      <c r="E75" s="15" t="s">
        <v>154</v>
      </c>
      <c r="F75" s="12" t="s">
        <v>132</v>
      </c>
      <c r="G75" s="12" t="s">
        <v>133</v>
      </c>
      <c r="H75" s="12" t="s">
        <v>134</v>
      </c>
      <c r="I75" s="12" t="s">
        <v>16</v>
      </c>
      <c r="J75" s="12" t="s">
        <v>68</v>
      </c>
      <c r="K75" s="24" t="s">
        <v>71</v>
      </c>
      <c r="L75" s="16">
        <v>115356.66</v>
      </c>
      <c r="M75" s="36"/>
    </row>
    <row r="76" spans="1:13" ht="389.25" customHeight="1" x14ac:dyDescent="0.2">
      <c r="A76" s="10">
        <v>41</v>
      </c>
      <c r="B76" s="26" t="s">
        <v>355</v>
      </c>
      <c r="C76" s="22" t="s">
        <v>229</v>
      </c>
      <c r="D76" s="15" t="s">
        <v>214</v>
      </c>
      <c r="E76" s="15" t="s">
        <v>284</v>
      </c>
      <c r="F76" s="12" t="s">
        <v>194</v>
      </c>
      <c r="G76" s="12" t="s">
        <v>195</v>
      </c>
      <c r="H76" s="12" t="s">
        <v>15</v>
      </c>
      <c r="I76" s="12" t="s">
        <v>16</v>
      </c>
      <c r="J76" s="12" t="s">
        <v>68</v>
      </c>
      <c r="K76" s="12" t="s">
        <v>24</v>
      </c>
      <c r="L76" s="16">
        <v>165029.69</v>
      </c>
      <c r="M76" s="12" t="s">
        <v>84</v>
      </c>
    </row>
    <row r="77" spans="1:13" ht="158.25" customHeight="1" x14ac:dyDescent="0.2">
      <c r="A77" s="10">
        <v>42</v>
      </c>
      <c r="B77" s="26" t="s">
        <v>356</v>
      </c>
      <c r="C77" s="22" t="s">
        <v>182</v>
      </c>
      <c r="D77" s="15" t="s">
        <v>183</v>
      </c>
      <c r="E77" s="15" t="s">
        <v>285</v>
      </c>
      <c r="F77" s="12" t="s">
        <v>196</v>
      </c>
      <c r="G77" s="12" t="s">
        <v>197</v>
      </c>
      <c r="H77" s="12" t="s">
        <v>15</v>
      </c>
      <c r="I77" s="12" t="s">
        <v>16</v>
      </c>
      <c r="J77" s="12" t="s">
        <v>68</v>
      </c>
      <c r="K77" s="12" t="s">
        <v>18</v>
      </c>
      <c r="L77" s="16">
        <v>61512.75</v>
      </c>
      <c r="M77" s="12"/>
    </row>
    <row r="78" spans="1:13" ht="15" customHeight="1" x14ac:dyDescent="0.2">
      <c r="A78" s="10"/>
      <c r="B78" s="33"/>
      <c r="C78" s="30"/>
      <c r="D78" s="28"/>
      <c r="E78" s="29">
        <f>0.797+2.094+0.706</f>
        <v>3.597</v>
      </c>
      <c r="F78" s="28"/>
      <c r="G78" s="28"/>
      <c r="H78" s="28"/>
      <c r="I78" s="28"/>
      <c r="J78" s="28"/>
      <c r="K78" s="28"/>
      <c r="L78" s="32">
        <f>L75+L76+L77</f>
        <v>341899.1</v>
      </c>
      <c r="M78" s="12"/>
    </row>
    <row r="79" spans="1:13" ht="15.75" x14ac:dyDescent="0.25">
      <c r="A79" s="40" t="s">
        <v>130</v>
      </c>
      <c r="B79" s="41"/>
      <c r="C79" s="41"/>
      <c r="D79" s="41"/>
      <c r="E79" s="41"/>
      <c r="F79" s="41"/>
      <c r="G79" s="41"/>
      <c r="H79" s="41"/>
      <c r="I79" s="41"/>
      <c r="J79" s="41"/>
      <c r="K79" s="41"/>
      <c r="L79" s="42"/>
      <c r="M79" s="28"/>
    </row>
    <row r="80" spans="1:13" ht="237.75" customHeight="1" x14ac:dyDescent="0.25">
      <c r="A80" s="10">
        <v>43</v>
      </c>
      <c r="B80" s="26" t="s">
        <v>357</v>
      </c>
      <c r="C80" s="22" t="s">
        <v>215</v>
      </c>
      <c r="D80" s="15" t="s">
        <v>216</v>
      </c>
      <c r="E80" s="15" t="s">
        <v>283</v>
      </c>
      <c r="F80" s="12" t="s">
        <v>198</v>
      </c>
      <c r="G80" s="10" t="s">
        <v>199</v>
      </c>
      <c r="H80" s="12" t="s">
        <v>15</v>
      </c>
      <c r="I80" s="12" t="s">
        <v>16</v>
      </c>
      <c r="J80" s="12" t="s">
        <v>68</v>
      </c>
      <c r="K80" s="12" t="s">
        <v>24</v>
      </c>
      <c r="L80" s="10">
        <v>38272.21</v>
      </c>
      <c r="M80" s="36"/>
    </row>
    <row r="81" spans="1:13" ht="408.75" customHeight="1" x14ac:dyDescent="0.2">
      <c r="A81" s="51">
        <v>44</v>
      </c>
      <c r="B81" s="69" t="s">
        <v>358</v>
      </c>
      <c r="C81" s="57" t="s">
        <v>230</v>
      </c>
      <c r="D81" s="60" t="s">
        <v>231</v>
      </c>
      <c r="E81" s="60" t="s">
        <v>275</v>
      </c>
      <c r="F81" s="47" t="s">
        <v>232</v>
      </c>
      <c r="G81" s="47" t="s">
        <v>200</v>
      </c>
      <c r="H81" s="47" t="s">
        <v>15</v>
      </c>
      <c r="I81" s="47" t="s">
        <v>16</v>
      </c>
      <c r="J81" s="47" t="s">
        <v>68</v>
      </c>
      <c r="K81" s="47" t="s">
        <v>18</v>
      </c>
      <c r="L81" s="49">
        <v>126545.01</v>
      </c>
      <c r="M81" s="12"/>
    </row>
    <row r="82" spans="1:13" ht="41.25" customHeight="1" x14ac:dyDescent="0.2">
      <c r="A82" s="52"/>
      <c r="B82" s="70"/>
      <c r="C82" s="59"/>
      <c r="D82" s="71"/>
      <c r="E82" s="71"/>
      <c r="F82" s="48"/>
      <c r="G82" s="48"/>
      <c r="H82" s="48"/>
      <c r="I82" s="48"/>
      <c r="J82" s="48"/>
      <c r="K82" s="48"/>
      <c r="L82" s="50"/>
      <c r="M82" s="12"/>
    </row>
    <row r="83" spans="1:13" ht="231.75" customHeight="1" x14ac:dyDescent="0.2">
      <c r="A83" s="10">
        <v>45</v>
      </c>
      <c r="B83" s="26" t="s">
        <v>359</v>
      </c>
      <c r="C83" s="22" t="s">
        <v>253</v>
      </c>
      <c r="D83" s="15" t="s">
        <v>233</v>
      </c>
      <c r="E83" s="15" t="s">
        <v>276</v>
      </c>
      <c r="F83" s="12" t="s">
        <v>234</v>
      </c>
      <c r="G83" s="12" t="s">
        <v>128</v>
      </c>
      <c r="H83" s="12" t="s">
        <v>15</v>
      </c>
      <c r="I83" s="12" t="s">
        <v>16</v>
      </c>
      <c r="J83" s="12" t="s">
        <v>68</v>
      </c>
      <c r="K83" s="12" t="s">
        <v>24</v>
      </c>
      <c r="L83" s="16">
        <v>120008.82</v>
      </c>
      <c r="M83" s="12"/>
    </row>
    <row r="84" spans="1:13" ht="13.5" customHeight="1" x14ac:dyDescent="0.2">
      <c r="A84" s="10"/>
      <c r="B84" s="33"/>
      <c r="C84" s="30"/>
      <c r="D84" s="28"/>
      <c r="E84" s="29">
        <f>0.775+2.142+1.205</f>
        <v>4.1219999999999999</v>
      </c>
      <c r="F84" s="28"/>
      <c r="G84" s="28"/>
      <c r="H84" s="28"/>
      <c r="I84" s="28"/>
      <c r="J84" s="28"/>
      <c r="K84" s="28"/>
      <c r="L84" s="32">
        <f>L80+L81+L83</f>
        <v>284826.04000000004</v>
      </c>
      <c r="M84" s="12" t="s">
        <v>129</v>
      </c>
    </row>
    <row r="85" spans="1:13" ht="15.75" x14ac:dyDescent="0.25">
      <c r="A85" s="40" t="s">
        <v>135</v>
      </c>
      <c r="B85" s="41"/>
      <c r="C85" s="41"/>
      <c r="D85" s="41"/>
      <c r="E85" s="41"/>
      <c r="F85" s="41"/>
      <c r="G85" s="41"/>
      <c r="H85" s="41"/>
      <c r="I85" s="41"/>
      <c r="J85" s="41"/>
      <c r="K85" s="41"/>
      <c r="L85" s="42"/>
      <c r="M85" s="28"/>
    </row>
    <row r="86" spans="1:13" ht="273" customHeight="1" x14ac:dyDescent="0.25">
      <c r="A86" s="10">
        <v>46</v>
      </c>
      <c r="B86" s="26" t="s">
        <v>360</v>
      </c>
      <c r="C86" s="22" t="s">
        <v>254</v>
      </c>
      <c r="D86" s="15" t="s">
        <v>237</v>
      </c>
      <c r="E86" s="15" t="s">
        <v>277</v>
      </c>
      <c r="F86" s="12" t="s">
        <v>201</v>
      </c>
      <c r="G86" s="12" t="s">
        <v>136</v>
      </c>
      <c r="H86" s="12" t="s">
        <v>15</v>
      </c>
      <c r="I86" s="12" t="s">
        <v>16</v>
      </c>
      <c r="J86" s="12" t="s">
        <v>68</v>
      </c>
      <c r="K86" s="12" t="s">
        <v>24</v>
      </c>
      <c r="L86" s="16">
        <v>131476.21</v>
      </c>
      <c r="M86" s="36"/>
    </row>
    <row r="87" spans="1:13" ht="280.5" customHeight="1" x14ac:dyDescent="0.2">
      <c r="A87" s="10">
        <v>47</v>
      </c>
      <c r="B87" s="26" t="s">
        <v>361</v>
      </c>
      <c r="C87" s="22" t="s">
        <v>235</v>
      </c>
      <c r="D87" s="15" t="s">
        <v>236</v>
      </c>
      <c r="E87" s="15" t="s">
        <v>278</v>
      </c>
      <c r="F87" s="12" t="s">
        <v>202</v>
      </c>
      <c r="G87" s="12" t="s">
        <v>203</v>
      </c>
      <c r="H87" s="12" t="s">
        <v>15</v>
      </c>
      <c r="I87" s="12" t="s">
        <v>16</v>
      </c>
      <c r="J87" s="12" t="s">
        <v>68</v>
      </c>
      <c r="K87" s="12" t="s">
        <v>18</v>
      </c>
      <c r="L87" s="16">
        <v>157582.62</v>
      </c>
      <c r="M87" s="12" t="s">
        <v>137</v>
      </c>
    </row>
    <row r="88" spans="1:13" ht="83.25" customHeight="1" x14ac:dyDescent="0.2">
      <c r="A88" s="10">
        <v>48</v>
      </c>
      <c r="B88" s="13" t="s">
        <v>362</v>
      </c>
      <c r="C88" s="22" t="s">
        <v>309</v>
      </c>
      <c r="D88" s="15" t="s">
        <v>310</v>
      </c>
      <c r="E88" s="15" t="s">
        <v>311</v>
      </c>
      <c r="F88" s="12" t="s">
        <v>238</v>
      </c>
      <c r="G88" s="10">
        <v>1990</v>
      </c>
      <c r="H88" s="12" t="s">
        <v>15</v>
      </c>
      <c r="I88" s="12" t="s">
        <v>16</v>
      </c>
      <c r="J88" s="12" t="s">
        <v>68</v>
      </c>
      <c r="K88" s="12" t="s">
        <v>39</v>
      </c>
      <c r="L88" s="10">
        <v>54040.33</v>
      </c>
      <c r="M88" s="12" t="s">
        <v>172</v>
      </c>
    </row>
    <row r="89" spans="1:13" ht="17.25" customHeight="1" x14ac:dyDescent="0.2">
      <c r="A89" s="10"/>
      <c r="B89" s="33"/>
      <c r="C89" s="30"/>
      <c r="D89" s="28"/>
      <c r="E89" s="29">
        <f>1.447+1.636+0.4725</f>
        <v>3.5555000000000003</v>
      </c>
      <c r="F89" s="28"/>
      <c r="G89" s="28"/>
      <c r="H89" s="28"/>
      <c r="I89" s="28"/>
      <c r="J89" s="28"/>
      <c r="K89" s="28"/>
      <c r="L89" s="32">
        <f>L86+L87+L88</f>
        <v>343099.16</v>
      </c>
      <c r="M89" s="12" t="s">
        <v>84</v>
      </c>
    </row>
    <row r="90" spans="1:13" ht="15.75" x14ac:dyDescent="0.25">
      <c r="A90" s="40" t="s">
        <v>138</v>
      </c>
      <c r="B90" s="41"/>
      <c r="C90" s="41"/>
      <c r="D90" s="41"/>
      <c r="E90" s="41"/>
      <c r="F90" s="41"/>
      <c r="G90" s="41"/>
      <c r="H90" s="41"/>
      <c r="I90" s="41"/>
      <c r="J90" s="41"/>
      <c r="K90" s="41"/>
      <c r="L90" s="42"/>
      <c r="M90" s="28"/>
    </row>
    <row r="91" spans="1:13" ht="15.75" customHeight="1" x14ac:dyDescent="0.25">
      <c r="A91" s="51">
        <v>49</v>
      </c>
      <c r="B91" s="53" t="s">
        <v>363</v>
      </c>
      <c r="C91" s="57" t="s">
        <v>185</v>
      </c>
      <c r="D91" s="60" t="s">
        <v>184</v>
      </c>
      <c r="E91" s="60" t="s">
        <v>280</v>
      </c>
      <c r="F91" s="47" t="s">
        <v>204</v>
      </c>
      <c r="G91" s="47" t="s">
        <v>205</v>
      </c>
      <c r="H91" s="47" t="s">
        <v>15</v>
      </c>
      <c r="I91" s="47" t="s">
        <v>16</v>
      </c>
      <c r="J91" s="47" t="s">
        <v>68</v>
      </c>
      <c r="K91" s="47" t="s">
        <v>111</v>
      </c>
      <c r="L91" s="51">
        <v>125188.21</v>
      </c>
      <c r="M91" s="36"/>
    </row>
    <row r="92" spans="1:13" ht="409.5" customHeight="1" x14ac:dyDescent="0.2">
      <c r="A92" s="56"/>
      <c r="B92" s="63"/>
      <c r="C92" s="58"/>
      <c r="D92" s="61"/>
      <c r="E92" s="61"/>
      <c r="F92" s="55"/>
      <c r="G92" s="55"/>
      <c r="H92" s="55"/>
      <c r="I92" s="55"/>
      <c r="J92" s="55"/>
      <c r="K92" s="55"/>
      <c r="L92" s="56"/>
      <c r="M92" s="47"/>
    </row>
    <row r="93" spans="1:13" ht="156" customHeight="1" x14ac:dyDescent="0.2">
      <c r="A93" s="52"/>
      <c r="B93" s="54"/>
      <c r="C93" s="59"/>
      <c r="D93" s="62"/>
      <c r="E93" s="62"/>
      <c r="F93" s="48"/>
      <c r="G93" s="48"/>
      <c r="H93" s="48"/>
      <c r="I93" s="48"/>
      <c r="J93" s="48"/>
      <c r="K93" s="48"/>
      <c r="L93" s="52"/>
      <c r="M93" s="55"/>
    </row>
    <row r="94" spans="1:13" ht="162" customHeight="1" x14ac:dyDescent="0.2">
      <c r="A94" s="51">
        <v>50</v>
      </c>
      <c r="B94" s="64" t="s">
        <v>364</v>
      </c>
      <c r="C94" s="57" t="s">
        <v>240</v>
      </c>
      <c r="D94" s="60" t="s">
        <v>241</v>
      </c>
      <c r="E94" s="60" t="s">
        <v>287</v>
      </c>
      <c r="F94" s="47" t="s">
        <v>239</v>
      </c>
      <c r="G94" s="47" t="s">
        <v>206</v>
      </c>
      <c r="H94" s="47" t="s">
        <v>15</v>
      </c>
      <c r="I94" s="47" t="s">
        <v>16</v>
      </c>
      <c r="J94" s="47" t="s">
        <v>68</v>
      </c>
      <c r="K94" s="47" t="s">
        <v>111</v>
      </c>
      <c r="L94" s="51">
        <v>143441.04999999999</v>
      </c>
      <c r="M94" s="48"/>
    </row>
    <row r="95" spans="1:13" ht="305.25" customHeight="1" x14ac:dyDescent="0.2">
      <c r="A95" s="52"/>
      <c r="B95" s="65"/>
      <c r="C95" s="59"/>
      <c r="D95" s="62"/>
      <c r="E95" s="62"/>
      <c r="F95" s="48"/>
      <c r="G95" s="48"/>
      <c r="H95" s="48"/>
      <c r="I95" s="48"/>
      <c r="J95" s="48"/>
      <c r="K95" s="48"/>
      <c r="L95" s="52"/>
      <c r="M95" s="12"/>
    </row>
    <row r="96" spans="1:13" ht="198.75" customHeight="1" x14ac:dyDescent="0.2">
      <c r="A96" s="10">
        <v>51</v>
      </c>
      <c r="B96" s="13" t="s">
        <v>365</v>
      </c>
      <c r="C96" s="22" t="s">
        <v>242</v>
      </c>
      <c r="D96" s="15" t="s">
        <v>243</v>
      </c>
      <c r="E96" s="15" t="s">
        <v>279</v>
      </c>
      <c r="F96" s="12" t="s">
        <v>207</v>
      </c>
      <c r="G96" s="12" t="s">
        <v>208</v>
      </c>
      <c r="H96" s="12"/>
      <c r="I96" s="12"/>
      <c r="J96" s="12"/>
      <c r="K96" s="12" t="s">
        <v>18</v>
      </c>
      <c r="L96" s="10">
        <v>73368.960000000006</v>
      </c>
      <c r="M96" s="12"/>
    </row>
    <row r="97" spans="1:13" ht="15.75" customHeight="1" x14ac:dyDescent="0.2">
      <c r="A97" s="10"/>
      <c r="B97" s="33"/>
      <c r="C97" s="30"/>
      <c r="D97" s="28"/>
      <c r="E97" s="29">
        <f>2.197+2.367+0.976</f>
        <v>5.54</v>
      </c>
      <c r="F97" s="28"/>
      <c r="G97" s="28"/>
      <c r="H97" s="28"/>
      <c r="I97" s="28"/>
      <c r="J97" s="28"/>
      <c r="K97" s="28"/>
      <c r="L97" s="29">
        <f>L91+L94+L96</f>
        <v>341998.22000000003</v>
      </c>
      <c r="M97" s="12"/>
    </row>
    <row r="98" spans="1:13" ht="15.75" x14ac:dyDescent="0.25">
      <c r="A98" s="40" t="s">
        <v>139</v>
      </c>
      <c r="B98" s="41"/>
      <c r="C98" s="41"/>
      <c r="D98" s="41"/>
      <c r="E98" s="41"/>
      <c r="F98" s="41"/>
      <c r="G98" s="41"/>
      <c r="H98" s="41"/>
      <c r="I98" s="41"/>
      <c r="J98" s="41"/>
      <c r="K98" s="41"/>
      <c r="L98" s="42"/>
      <c r="M98" s="28"/>
    </row>
    <row r="99" spans="1:13" ht="15.75" customHeight="1" x14ac:dyDescent="0.25">
      <c r="A99" s="51">
        <v>52</v>
      </c>
      <c r="B99" s="53" t="s">
        <v>366</v>
      </c>
      <c r="C99" s="57" t="s">
        <v>255</v>
      </c>
      <c r="D99" s="60" t="s">
        <v>217</v>
      </c>
      <c r="E99" s="60" t="s">
        <v>281</v>
      </c>
      <c r="F99" s="47" t="s">
        <v>209</v>
      </c>
      <c r="G99" s="47" t="s">
        <v>210</v>
      </c>
      <c r="H99" s="47" t="s">
        <v>15</v>
      </c>
      <c r="I99" s="47" t="s">
        <v>16</v>
      </c>
      <c r="J99" s="47" t="s">
        <v>68</v>
      </c>
      <c r="K99" s="47" t="s">
        <v>18</v>
      </c>
      <c r="L99" s="51">
        <v>222708.56</v>
      </c>
      <c r="M99" s="36"/>
    </row>
    <row r="100" spans="1:13" ht="409.5" customHeight="1" x14ac:dyDescent="0.2">
      <c r="A100" s="56"/>
      <c r="B100" s="63"/>
      <c r="C100" s="58"/>
      <c r="D100" s="61"/>
      <c r="E100" s="61"/>
      <c r="F100" s="55"/>
      <c r="G100" s="55"/>
      <c r="H100" s="55"/>
      <c r="I100" s="55"/>
      <c r="J100" s="55"/>
      <c r="K100" s="55"/>
      <c r="L100" s="56"/>
      <c r="M100" s="12" t="s">
        <v>140</v>
      </c>
    </row>
    <row r="101" spans="1:13" ht="211.5" customHeight="1" x14ac:dyDescent="0.2">
      <c r="A101" s="52"/>
      <c r="B101" s="54"/>
      <c r="C101" s="59"/>
      <c r="D101" s="62"/>
      <c r="E101" s="62"/>
      <c r="F101" s="48"/>
      <c r="G101" s="48"/>
      <c r="H101" s="48"/>
      <c r="I101" s="48"/>
      <c r="J101" s="48"/>
      <c r="K101" s="48"/>
      <c r="L101" s="52"/>
      <c r="M101" s="12"/>
    </row>
    <row r="102" spans="1:13" ht="312.75" customHeight="1" x14ac:dyDescent="0.2">
      <c r="A102" s="10">
        <v>53</v>
      </c>
      <c r="B102" s="26" t="s">
        <v>367</v>
      </c>
      <c r="C102" s="22" t="s">
        <v>312</v>
      </c>
      <c r="D102" s="15" t="s">
        <v>313</v>
      </c>
      <c r="E102" s="15" t="s">
        <v>314</v>
      </c>
      <c r="F102" s="12" t="s">
        <v>211</v>
      </c>
      <c r="G102" s="10" t="s">
        <v>141</v>
      </c>
      <c r="H102" s="12" t="s">
        <v>15</v>
      </c>
      <c r="I102" s="12" t="s">
        <v>16</v>
      </c>
      <c r="J102" s="12" t="s">
        <v>68</v>
      </c>
      <c r="K102" s="12" t="s">
        <v>24</v>
      </c>
      <c r="L102" s="10">
        <v>105437.64</v>
      </c>
      <c r="M102" s="12"/>
    </row>
    <row r="103" spans="1:13" ht="14.25" customHeight="1" x14ac:dyDescent="0.2">
      <c r="A103" s="38"/>
      <c r="B103" s="33"/>
      <c r="C103" s="30"/>
      <c r="D103" s="28"/>
      <c r="E103" s="29">
        <f>3.1+1.481</f>
        <v>4.5810000000000004</v>
      </c>
      <c r="F103" s="28"/>
      <c r="G103" s="28"/>
      <c r="H103" s="28"/>
      <c r="I103" s="28"/>
      <c r="J103" s="28"/>
      <c r="K103" s="28"/>
      <c r="L103" s="29">
        <f>L99+L102</f>
        <v>328146.2</v>
      </c>
      <c r="M103" s="12" t="s">
        <v>142</v>
      </c>
    </row>
    <row r="104" spans="1:13" x14ac:dyDescent="0.2">
      <c r="A104" s="10"/>
      <c r="B104" s="33"/>
      <c r="C104" s="30"/>
      <c r="D104" s="28"/>
      <c r="E104" s="35">
        <f>E26+E32+E38+E43+E49+E54+E60+E65+E73+E78+E84+E89+E97+E103+E13+E21</f>
        <v>58.755500000000005</v>
      </c>
      <c r="F104" s="37"/>
      <c r="G104" s="28"/>
      <c r="H104" s="28"/>
      <c r="I104" s="28"/>
      <c r="J104" s="28"/>
      <c r="K104" s="28"/>
      <c r="L104" s="32">
        <f>L26+L32+L38+L43+L49+L54+L60+L65+L73+L78+L84+L89+L97+L103+L13+L21</f>
        <v>5296811.1414999999</v>
      </c>
      <c r="M104" s="28"/>
    </row>
    <row r="105" spans="1:13" x14ac:dyDescent="0.2">
      <c r="A105" s="39"/>
      <c r="M105" s="2"/>
    </row>
    <row r="107" spans="1:13" ht="15.75" x14ac:dyDescent="0.25">
      <c r="F107" s="44"/>
      <c r="G107" s="44"/>
    </row>
    <row r="109" spans="1:13" ht="9.75" customHeight="1" x14ac:dyDescent="0.25">
      <c r="B109" s="3" t="s">
        <v>368</v>
      </c>
      <c r="C109" s="6"/>
      <c r="D109" s="5"/>
      <c r="E109" s="45"/>
      <c r="F109" s="46"/>
      <c r="G109" s="45"/>
      <c r="H109" s="45"/>
      <c r="I109" s="5"/>
      <c r="J109" s="6"/>
    </row>
  </sheetData>
  <mergeCells count="120">
    <mergeCell ref="B3:J4"/>
    <mergeCell ref="H68:H70"/>
    <mergeCell ref="I68:I70"/>
    <mergeCell ref="J68:J70"/>
    <mergeCell ref="K68:K70"/>
    <mergeCell ref="L68:L70"/>
    <mergeCell ref="B81:B82"/>
    <mergeCell ref="C81:C82"/>
    <mergeCell ref="D81:D82"/>
    <mergeCell ref="E81:E82"/>
    <mergeCell ref="F81:F82"/>
    <mergeCell ref="B68:B70"/>
    <mergeCell ref="F68:F70"/>
    <mergeCell ref="G68:G70"/>
    <mergeCell ref="G81:G82"/>
    <mergeCell ref="H81:H82"/>
    <mergeCell ref="B58:B59"/>
    <mergeCell ref="C58:C59"/>
    <mergeCell ref="D58:D59"/>
    <mergeCell ref="E58:E59"/>
    <mergeCell ref="F58:F59"/>
    <mergeCell ref="A55:M55"/>
    <mergeCell ref="A58:A59"/>
    <mergeCell ref="G58:G59"/>
    <mergeCell ref="B8:M8"/>
    <mergeCell ref="B14:M14"/>
    <mergeCell ref="B52:B53"/>
    <mergeCell ref="C52:C53"/>
    <mergeCell ref="D52:D53"/>
    <mergeCell ref="E52:E53"/>
    <mergeCell ref="F52:F53"/>
    <mergeCell ref="G52:G53"/>
    <mergeCell ref="H52:H53"/>
    <mergeCell ref="I52:I53"/>
    <mergeCell ref="A44:M44"/>
    <mergeCell ref="A50:M50"/>
    <mergeCell ref="A52:A53"/>
    <mergeCell ref="C46:C47"/>
    <mergeCell ref="E46:E47"/>
    <mergeCell ref="D46:D47"/>
    <mergeCell ref="J52:J53"/>
    <mergeCell ref="K52:K53"/>
    <mergeCell ref="L52:L53"/>
    <mergeCell ref="M52:M53"/>
    <mergeCell ref="A22:M22"/>
    <mergeCell ref="A39:M39"/>
    <mergeCell ref="M92:M94"/>
    <mergeCell ref="B94:B95"/>
    <mergeCell ref="C94:C95"/>
    <mergeCell ref="D94:D95"/>
    <mergeCell ref="E94:E95"/>
    <mergeCell ref="F94:F95"/>
    <mergeCell ref="G94:G95"/>
    <mergeCell ref="H94:H95"/>
    <mergeCell ref="A90:L90"/>
    <mergeCell ref="A94:A95"/>
    <mergeCell ref="C91:C93"/>
    <mergeCell ref="D91:D93"/>
    <mergeCell ref="E91:E93"/>
    <mergeCell ref="A91:A93"/>
    <mergeCell ref="B91:B93"/>
    <mergeCell ref="A33:M33"/>
    <mergeCell ref="A27:M27"/>
    <mergeCell ref="I81:I82"/>
    <mergeCell ref="J81:J82"/>
    <mergeCell ref="K81:K82"/>
    <mergeCell ref="L81:L82"/>
    <mergeCell ref="E68:E70"/>
    <mergeCell ref="D68:D70"/>
    <mergeCell ref="C68:C70"/>
    <mergeCell ref="A81:A82"/>
    <mergeCell ref="H58:H59"/>
    <mergeCell ref="I58:I59"/>
    <mergeCell ref="J58:J59"/>
    <mergeCell ref="K58:K59"/>
    <mergeCell ref="A61:M61"/>
    <mergeCell ref="A66:L66"/>
    <mergeCell ref="A74:L74"/>
    <mergeCell ref="A79:L79"/>
    <mergeCell ref="A68:A70"/>
    <mergeCell ref="L58:L59"/>
    <mergeCell ref="G91:G93"/>
    <mergeCell ref="H91:H93"/>
    <mergeCell ref="I91:I93"/>
    <mergeCell ref="A98:L98"/>
    <mergeCell ref="A99:A101"/>
    <mergeCell ref="C99:C101"/>
    <mergeCell ref="D99:D101"/>
    <mergeCell ref="E99:E101"/>
    <mergeCell ref="B99:B101"/>
    <mergeCell ref="F99:F101"/>
    <mergeCell ref="G99:G101"/>
    <mergeCell ref="H99:H101"/>
    <mergeCell ref="I99:I101"/>
    <mergeCell ref="J99:J101"/>
    <mergeCell ref="L91:L93"/>
    <mergeCell ref="A85:L85"/>
    <mergeCell ref="K1:L1"/>
    <mergeCell ref="C2:J2"/>
    <mergeCell ref="F107:G107"/>
    <mergeCell ref="E109:F109"/>
    <mergeCell ref="G109:H109"/>
    <mergeCell ref="J46:J47"/>
    <mergeCell ref="K46:K47"/>
    <mergeCell ref="L46:L47"/>
    <mergeCell ref="A46:A47"/>
    <mergeCell ref="B46:B47"/>
    <mergeCell ref="F46:F47"/>
    <mergeCell ref="G46:G47"/>
    <mergeCell ref="H46:H47"/>
    <mergeCell ref="I46:I47"/>
    <mergeCell ref="J91:J93"/>
    <mergeCell ref="K91:K93"/>
    <mergeCell ref="I94:I95"/>
    <mergeCell ref="J94:J95"/>
    <mergeCell ref="K94:K95"/>
    <mergeCell ref="L94:L95"/>
    <mergeCell ref="K99:K101"/>
    <mergeCell ref="L99:L101"/>
    <mergeCell ref="F91:F93"/>
  </mergeCells>
  <printOptions horizontalCentered="1"/>
  <pageMargins left="0.23622047244094491" right="0.23622047244094491" top="0.35433070866141736" bottom="0.35433070866141736" header="0.31496062992125984" footer="0.31496062992125984"/>
  <pageSetup paperSize="8" scale="73" fitToHeight="0" orientation="landscape" r:id="rId1"/>
  <rowBreaks count="13" manualBreakCount="13">
    <brk id="21" max="12" man="1"/>
    <brk id="32" max="12" man="1"/>
    <brk id="43" max="12" man="1"/>
    <brk id="49" max="12" man="1"/>
    <brk id="54" max="12" man="1"/>
    <brk id="60" max="12" man="1"/>
    <brk id="65" max="12" man="1"/>
    <brk id="71" max="12" man="1"/>
    <brk id="76" max="12" man="1"/>
    <brk id="89" max="12" man="1"/>
    <brk id="93" max="12" man="1"/>
    <brk id="97" max="12" man="1"/>
    <brk id="10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новый перечень</vt:lpstr>
      <vt:lpstr>'новый перечень'!Заголовки_для_печати</vt:lpstr>
      <vt:lpstr>'новый перечень'!Область_печати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Смирнова (Трусова) Татьяна Игоревна</dc:creator>
  <cp:lastModifiedBy>Соколович Татьяна Альбертовна</cp:lastModifiedBy>
  <cp:lastPrinted>2020-08-11T11:24:34Z</cp:lastPrinted>
  <dcterms:created xsi:type="dcterms:W3CDTF">2019-10-11T11:48:59Z</dcterms:created>
  <dcterms:modified xsi:type="dcterms:W3CDTF">2020-09-17T14:01:42Z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960894467</vt:i4>
  </property>
  <property fmtid="{D5CDD505-2E9C-101B-9397-08002B2CF9AE}" pid="3" name="_NewReviewCycle">
    <vt:lpwstr/>
  </property>
  <property fmtid="{D5CDD505-2E9C-101B-9397-08002B2CF9AE}" pid="4" name="_EmailSubject">
    <vt:lpwstr>внесение изменений в условия концессионного соглашения_теплосети</vt:lpwstr>
  </property>
  <property fmtid="{D5CDD505-2E9C-101B-9397-08002B2CF9AE}" pid="5" name="_AuthorEmail">
    <vt:lpwstr>sokolovich.ta@cherepovetscity.ru</vt:lpwstr>
  </property>
  <property fmtid="{D5CDD505-2E9C-101B-9397-08002B2CF9AE}" pid="6" name="_AuthorEmailDisplayName">
    <vt:lpwstr>Соколович Татьяна Альбертовна</vt:lpwstr>
  </property>
</Properties>
</file>